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Türkçe\2025\11-25\"/>
    </mc:Choice>
  </mc:AlternateContent>
  <xr:revisionPtr revIDLastSave="0" documentId="13_ncr:1_{D03138E4-42FE-4BDB-B380-68934B29442C}" xr6:coauthVersionLast="47" xr6:coauthVersionMax="47" xr10:uidLastSave="{00000000-0000-0000-0000-000000000000}"/>
  <bookViews>
    <workbookView xWindow="-120" yWindow="-120" windowWidth="29040" windowHeight="15720" tabRatio="515" xr2:uid="{00000000-000D-0000-FFFF-FFFF00000000}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'2025'!$A$1:$AB$44</definedName>
    <definedName name="_xlnm.Print_Area" localSheetId="0">kapak!$A$1:$A$67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9" i="55" l="1"/>
  <c r="AX38" i="55"/>
  <c r="AS38" i="55"/>
  <c r="AV38" i="55" s="1"/>
  <c r="AR38" i="55"/>
  <c r="AU38" i="55" s="1"/>
  <c r="AS37" i="55"/>
  <c r="AV37" i="55" s="1"/>
  <c r="AR37" i="55"/>
  <c r="AU37" i="55" s="1"/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<sst xmlns="http://schemas.openxmlformats.org/spreadsheetml/2006/main" count="469" uniqueCount="136">
  <si>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</si>
  <si>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</si>
  <si>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</si>
  <si>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</si>
  <si>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</si>
  <si>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</si>
  <si>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</si>
  <si>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</si>
  <si>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</si>
  <si>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</si>
  <si>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</si>
  <si>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</si>
  <si>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</si>
  <si>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</si>
  <si>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</si>
  <si>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</si>
  <si>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</si>
  <si>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</si>
  <si>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</si>
  <si>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</si>
  <si>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</si>
  <si>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</si>
  <si>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</si>
  <si>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</si>
  <si>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</si>
  <si>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</si>
  <si>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</si>
  <si>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</si>
  <si>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</si>
  <si>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</si>
  <si>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</si>
  <si>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</si>
  <si>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</si>
  <si>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</si>
  <si>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</si>
  <si>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</si>
  <si>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</si>
  <si>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</si>
  <si>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</si>
  <si>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</si>
  <si>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</si>
  <si>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</si>
  <si>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</si>
  <si>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</si>
  <si>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</si>
  <si>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</si>
  <si>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</si>
  <si>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</si>
  <si>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</si>
  <si>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</si>
  <si>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</si>
  <si>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</si>
  <si>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</si>
  <si>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</si>
  <si>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</si>
  <si>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</si>
  <si>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</si>
  <si>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</si>
  <si>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</si>
  <si>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</si>
  <si>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</si>
  <si>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</si>
  <si>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</si>
  <si>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</si>
  <si>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</si>
  <si>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</si>
  <si>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</si>
  <si>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</si>
  <si>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</si>
  <si>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</si>
  <si>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</si>
  <si>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</si>
  <si>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</si>
  <si>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</si>
  <si>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</si>
  <si>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</si>
  <si>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</si>
  <si>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</si>
  <si>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</si>
  <si>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</si>
  <si>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</si>
  <si>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</si>
  <si>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</si>
  <si>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</si>
  <si>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</si>
  <si>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</si>
  <si>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</si>
  <si>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</si>
  <si>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</si>
  <si>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</si>
  <si>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</si>
  <si>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</si>
  <si>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</si>
  <si>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</si>
  <si>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</si>
  <si>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</si>
  <si>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</si>
  <si>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</si>
  <si>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</si>
  <si>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</si>
  <si>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</si>
  <si>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</si>
  <si>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</si>
  <si>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</si>
  <si>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</si>
  <si>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</si>
  <si>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</si>
  <si>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</si>
  <si>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</si>
  <si>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</si>
  <si>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</si>
  <si>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</si>
  <si>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</si>
  <si>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</si>
  <si>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</si>
  <si>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</si>
  <si>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</si>
  <si>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</si>
  <si>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Mart 2025</t>
  </si>
  <si>
    <t>Nisan 2025</t>
  </si>
  <si>
    <t>4 (3 Grup)</t>
  </si>
  <si>
    <t>Mayıs 2025</t>
  </si>
  <si>
    <t>4 (4 Grup)</t>
  </si>
  <si>
    <t>Temmuz 2025</t>
  </si>
  <si>
    <t>5 (4 Grup)</t>
  </si>
  <si>
    <t>Haziran 2025</t>
  </si>
  <si>
    <t>Ağustos 2025</t>
  </si>
  <si>
    <t>Eylül 2025</t>
  </si>
  <si>
    <t>19 (8 Grup)</t>
  </si>
  <si>
    <t>Ekim 2025</t>
  </si>
  <si>
    <t>10 (3 Grup)</t>
  </si>
  <si>
    <t>13 (5 Grup)</t>
  </si>
  <si>
    <t>Kasım 2025</t>
  </si>
  <si>
    <t>Ocak 2025-Kasım 2025 Toplam</t>
  </si>
  <si>
    <t>64 (30 Grup)</t>
  </si>
  <si>
    <t>34 (20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</si>
</sst>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21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  <font>
      <b/>
      <sz val="11"/>
      <color theme="0"/>
      <name val="Arial"/>
      <family val="2"/>
      <charset val="162"/>
    </font>
    <font>
      <sz val="11"/>
      <color theme="0" tint="-0.34998626667073579"/>
      <name val="Arial"/>
      <family val="2"/>
      <charset val="162"/>
    </font>
    <font>
      <sz val="11"/>
      <color theme="0" tint="-0.499984740745262"/>
      <name val="Arial"/>
      <family val="2"/>
      <charset val="162"/>
    </font>
    <font>
      <b/>
      <sz val="11"/>
      <color theme="0" tint="-0.34998626667073579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8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5" fillId="0" borderId="0" xfId="0" applyNumberFormat="1" applyFont="1" applyAlignment="1">
      <alignment vertical="center"/>
    </xf>
    <xf numFmtId="3" fontId="6" fillId="0" borderId="5" xfId="0" applyNumberFormat="1" applyFont="1" applyBorder="1"/>
    <xf numFmtId="3" fontId="4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3" fontId="3" fillId="0" borderId="0" xfId="0" applyNumberFormat="1" applyFont="1" applyAlignment="1">
      <alignment horizontal="left" vertical="center"/>
    </xf>
    <xf numFmtId="3" fontId="3" fillId="0" borderId="3" xfId="1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horizontal="left" indent="1"/>
    </xf>
    <xf numFmtId="3" fontId="3" fillId="0" borderId="2" xfId="1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3" fillId="0" borderId="0" xfId="0" applyNumberFormat="1" applyFont="1"/>
    <xf numFmtId="3" fontId="3" fillId="0" borderId="8" xfId="1" applyNumberFormat="1" applyFont="1" applyBorder="1" applyAlignment="1">
      <alignment vertical="center" wrapText="1"/>
    </xf>
    <xf numFmtId="3" fontId="14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164" fontId="2" fillId="0" borderId="0" xfId="0" applyNumberFormat="1" applyFont="1"/>
    <xf numFmtId="3" fontId="16" fillId="0" borderId="0" xfId="0" applyNumberFormat="1" applyFont="1" applyAlignment="1">
      <alignment vertical="center" wrapText="1"/>
    </xf>
    <xf numFmtId="164" fontId="16" fillId="0" borderId="0" xfId="0" applyNumberFormat="1" applyFont="1" applyAlignment="1">
      <alignment vertical="center" wrapText="1"/>
    </xf>
    <xf numFmtId="4" fontId="2" fillId="0" borderId="0" xfId="0" applyNumberFormat="1" applyFont="1"/>
    <xf numFmtId="165" fontId="2" fillId="0" borderId="0" xfId="0" applyNumberFormat="1" applyFont="1"/>
    <xf numFmtId="3" fontId="12" fillId="0" borderId="0" xfId="0" applyNumberFormat="1" applyFont="1" applyAlignment="1">
      <alignment horizontal="left" vertical="center" wrapText="1"/>
    </xf>
    <xf numFmtId="3" fontId="15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3" xfId="0" applyNumberFormat="1" applyFont="1" applyBorder="1"/>
    <xf numFmtId="3" fontId="6" fillId="0" borderId="2" xfId="0" applyNumberFormat="1" applyFont="1" applyBorder="1"/>
    <xf numFmtId="3" fontId="3" fillId="0" borderId="9" xfId="0" quotePrefix="1" applyNumberFormat="1" applyFont="1" applyBorder="1"/>
    <xf numFmtId="3" fontId="3" fillId="0" borderId="10" xfId="0" quotePrefix="1" applyNumberFormat="1" applyFont="1" applyBorder="1"/>
    <xf numFmtId="3" fontId="6" fillId="0" borderId="4" xfId="0" applyNumberFormat="1" applyFont="1" applyBorder="1"/>
    <xf numFmtId="3" fontId="15" fillId="0" borderId="9" xfId="1" applyNumberFormat="1" applyFont="1" applyBorder="1" applyAlignment="1">
      <alignment horizontal="center" vertical="center" wrapText="1"/>
    </xf>
    <xf numFmtId="3" fontId="15" fillId="0" borderId="18" xfId="1" applyNumberFormat="1" applyFont="1" applyBorder="1" applyAlignment="1">
      <alignment horizontal="center" vertical="center" wrapText="1"/>
    </xf>
    <xf numFmtId="3" fontId="6" fillId="0" borderId="6" xfId="0" applyNumberFormat="1" applyFont="1" applyBorder="1"/>
    <xf numFmtId="3" fontId="2" fillId="0" borderId="6" xfId="0" applyNumberFormat="1" applyFont="1" applyBorder="1" applyAlignment="1">
      <alignment horizontal="left" indent="1"/>
    </xf>
    <xf numFmtId="3" fontId="6" fillId="0" borderId="20" xfId="0" applyNumberFormat="1" applyFont="1" applyBorder="1"/>
    <xf numFmtId="3" fontId="3" fillId="0" borderId="18" xfId="1" applyNumberFormat="1" applyFont="1" applyBorder="1" applyAlignment="1">
      <alignment vertical="center" wrapText="1"/>
    </xf>
    <xf numFmtId="3" fontId="17" fillId="0" borderId="0" xfId="0" applyNumberFormat="1" applyFont="1"/>
    <xf numFmtId="3" fontId="18" fillId="0" borderId="0" xfId="0" applyNumberFormat="1" applyFont="1"/>
    <xf numFmtId="3" fontId="19" fillId="0" borderId="0" xfId="0" applyNumberFormat="1" applyFont="1"/>
    <xf numFmtId="3" fontId="20" fillId="0" borderId="0" xfId="0" applyNumberFormat="1" applyFont="1"/>
    <xf numFmtId="3" fontId="6" fillId="0" borderId="15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" fillId="0" borderId="9" xfId="0" quotePrefix="1" applyNumberFormat="1" applyFont="1" applyBorder="1" applyAlignment="1">
      <alignment horizontal="center"/>
    </xf>
    <xf numFmtId="3" fontId="3" fillId="0" borderId="10" xfId="0" quotePrefix="1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19050</xdr:colOff>
      <xdr:row>66</xdr:row>
      <xdr:rowOff>160020</xdr:rowOff>
    </xdr:to>
    <xdr:pic>
      <xdr:nvPicPr>
        <xdr:cNvPr id="1377" name="Picture 11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5613" cy="11256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Kasım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2278380</xdr:colOff>
      <xdr:row>62</xdr:row>
      <xdr:rowOff>69056</xdr:rowOff>
    </xdr:from>
    <xdr:to>
      <xdr:col>0</xdr:col>
      <xdr:colOff>3910223</xdr:colOff>
      <xdr:row>64</xdr:row>
      <xdr:rowOff>23813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spect="1"/>
        </xdr:cNvSpPr>
      </xdr:nvSpPr>
      <xdr:spPr bwMode="auto">
        <a:xfrm>
          <a:off x="2278380" y="10241756"/>
          <a:ext cx="1631843" cy="2786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Aralık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2" customWidth="1"/>
    <col min="2" max="16384" width="9.140625" style="2"/>
  </cols>
  <sheetData>
    <row r="1" spans="1:1" ht="15" x14ac:dyDescent="0.2">
      <c r="A1" s="1" t="s">
        <v>33</v>
      </c>
    </row>
    <row r="2" spans="1:1" ht="15" x14ac:dyDescent="0.2">
      <c r="A2" s="1"/>
    </row>
    <row r="4" spans="1:1" s="4" customFormat="1" x14ac:dyDescent="0.2">
      <c r="A4" s="3"/>
    </row>
    <row r="5" spans="1:1" x14ac:dyDescent="0.2">
      <c r="A5" s="3"/>
    </row>
    <row r="6" spans="1:1" x14ac:dyDescent="0.2">
      <c r="A6" s="3"/>
    </row>
    <row r="8" spans="1:1" x14ac:dyDescent="0.2">
      <c r="A8" s="5"/>
    </row>
    <row r="11" spans="1:1" x14ac:dyDescent="0.2">
      <c r="A11" s="3"/>
    </row>
    <row r="12" spans="1:1" x14ac:dyDescent="0.2">
      <c r="A12" s="3"/>
    </row>
    <row r="14" spans="1:1" x14ac:dyDescent="0.2">
      <c r="A14" s="3"/>
    </row>
    <row r="17" spans="1:1" x14ac:dyDescent="0.2">
      <c r="A17" s="5"/>
    </row>
    <row r="41" spans="1:1" ht="14.25" x14ac:dyDescent="0.2">
      <c r="A41" s="6"/>
    </row>
    <row r="43" spans="1:1" ht="14.25" x14ac:dyDescent="0.2">
      <c r="A43" s="7"/>
    </row>
    <row r="44" spans="1:1" ht="13.5" customHeight="1" x14ac:dyDescent="0.2"/>
    <row r="45" spans="1:1" x14ac:dyDescent="0.2">
      <c r="A45" s="8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49"/>
  <sheetViews>
    <sheetView view="pageBreakPreview" zoomScale="60" zoomScaleNormal="80" workbookViewId="0">
      <pane xSplit="1" ySplit="5" topLeftCell="P6" activePane="bottomRight" state="frozen"/>
      <selection pane="topRight" activeCell="B1" sqref="B1"/>
      <selection pane="bottomLeft" activeCell="A6" sqref="A6"/>
      <selection pane="bottomRight" activeCell="AC1" sqref="AC1"/>
    </sheetView>
  </sheetViews>
  <sheetFormatPr defaultColWidth="9.140625" defaultRowHeight="14.25" x14ac:dyDescent="0.2"/>
  <cols>
    <col min="1" max="1" width="74" style="16" customWidth="1"/>
    <col min="2" max="2" width="11.7109375" style="16" customWidth="1"/>
    <col min="3" max="3" width="14.5703125" style="16" customWidth="1"/>
    <col min="4" max="4" width="11.7109375" style="16" customWidth="1"/>
    <col min="5" max="5" width="14.5703125" style="16" customWidth="1"/>
    <col min="6" max="6" width="11.85546875" style="16" customWidth="1"/>
    <col min="7" max="7" width="14.5703125" style="16" customWidth="1"/>
    <col min="8" max="8" width="11.85546875" style="16" customWidth="1"/>
    <col min="9" max="9" width="14.5703125" style="16" customWidth="1"/>
    <col min="10" max="10" width="11.85546875" style="16" customWidth="1"/>
    <col min="11" max="11" width="14.5703125" style="16" customWidth="1"/>
    <col min="12" max="12" width="11.85546875" style="16" customWidth="1"/>
    <col min="13" max="13" width="14.5703125" style="16" customWidth="1"/>
    <col min="14" max="14" width="11.85546875" style="16" customWidth="1"/>
    <col min="15" max="15" width="14.5703125" style="16" customWidth="1"/>
    <col min="16" max="16" width="11.85546875" style="16" customWidth="1"/>
    <col min="17" max="17" width="14.5703125" style="16" customWidth="1"/>
    <col min="18" max="18" width="11.85546875" style="16" customWidth="1"/>
    <col min="19" max="19" width="14.5703125" style="16" customWidth="1"/>
    <col min="20" max="20" width="11.85546875" style="16" customWidth="1"/>
    <col min="21" max="21" width="14.5703125" style="16" customWidth="1"/>
    <col min="22" max="22" width="11.85546875" style="16" customWidth="1"/>
    <col min="23" max="23" width="14.5703125" style="16" customWidth="1"/>
    <col min="24" max="24" width="11.85546875" style="16" customWidth="1"/>
    <col min="25" max="25" width="14.5703125" style="16" customWidth="1"/>
    <col min="26" max="27" width="17.28515625" style="16" customWidth="1"/>
    <col min="28" max="16384" width="9.140625" style="16"/>
  </cols>
  <sheetData>
    <row r="1" spans="1:43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43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43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43" ht="15.75" customHeight="1" x14ac:dyDescent="0.25">
      <c r="A4" s="11"/>
      <c r="B4" s="52" t="s">
        <v>51</v>
      </c>
      <c r="C4" s="53"/>
      <c r="D4" s="52" t="s">
        <v>116</v>
      </c>
      <c r="E4" s="53"/>
      <c r="F4" s="52" t="s">
        <v>117</v>
      </c>
      <c r="G4" s="53"/>
      <c r="H4" s="52" t="s">
        <v>118</v>
      </c>
      <c r="I4" s="53"/>
      <c r="J4" s="52" t="s">
        <v>119</v>
      </c>
      <c r="K4" s="53"/>
      <c r="L4" s="52" t="s">
        <v>121</v>
      </c>
      <c r="M4" s="53"/>
      <c r="N4" s="52" t="s">
        <v>125</v>
      </c>
      <c r="O4" s="53"/>
      <c r="P4" s="52" t="s">
        <v>123</v>
      </c>
      <c r="Q4" s="53"/>
      <c r="R4" s="52" t="s">
        <v>126</v>
      </c>
      <c r="S4" s="53"/>
      <c r="T4" s="52" t="s">
        <v>127</v>
      </c>
      <c r="U4" s="53"/>
      <c r="V4" s="52" t="s">
        <v>129</v>
      </c>
      <c r="W4" s="53"/>
      <c r="X4" s="52" t="s">
        <v>132</v>
      </c>
      <c r="Y4" s="53"/>
      <c r="Z4" s="52" t="s">
        <v>133</v>
      </c>
      <c r="AA4" s="53"/>
    </row>
    <row r="5" spans="1:43" ht="54" customHeight="1" x14ac:dyDescent="0.2">
      <c r="A5" s="45" t="s">
        <v>39</v>
      </c>
      <c r="B5" s="9" t="s">
        <v>3</v>
      </c>
      <c r="C5" s="10" t="s">
        <v>4</v>
      </c>
      <c r="D5" s="40" t="s">
        <v>3</v>
      </c>
      <c r="E5" s="41" t="s">
        <v>46</v>
      </c>
      <c r="F5" s="40" t="s">
        <v>3</v>
      </c>
      <c r="G5" s="41" t="s">
        <v>46</v>
      </c>
      <c r="H5" s="40" t="s">
        <v>3</v>
      </c>
      <c r="I5" s="41" t="s">
        <v>46</v>
      </c>
      <c r="J5" s="40" t="s">
        <v>3</v>
      </c>
      <c r="K5" s="41" t="s">
        <v>46</v>
      </c>
      <c r="L5" s="40" t="s">
        <v>3</v>
      </c>
      <c r="M5" s="41" t="s">
        <v>46</v>
      </c>
      <c r="N5" s="40" t="s">
        <v>3</v>
      </c>
      <c r="O5" s="41" t="s">
        <v>46</v>
      </c>
      <c r="P5" s="40" t="s">
        <v>3</v>
      </c>
      <c r="Q5" s="41" t="s">
        <v>46</v>
      </c>
      <c r="R5" s="40" t="s">
        <v>3</v>
      </c>
      <c r="S5" s="41" t="s">
        <v>46</v>
      </c>
      <c r="T5" s="40" t="s">
        <v>3</v>
      </c>
      <c r="U5" s="41" t="s">
        <v>46</v>
      </c>
      <c r="V5" s="40" t="s">
        <v>3</v>
      </c>
      <c r="W5" s="41" t="s">
        <v>46</v>
      </c>
      <c r="X5" s="40" t="s">
        <v>3</v>
      </c>
      <c r="Y5" s="41" t="s">
        <v>46</v>
      </c>
      <c r="Z5" s="40" t="s">
        <v>3</v>
      </c>
      <c r="AA5" s="41" t="s">
        <v>46</v>
      </c>
    </row>
    <row r="6" spans="1:43" ht="13.5" customHeight="1" x14ac:dyDescent="0.2">
      <c r="A6" s="43" t="s">
        <v>5</v>
      </c>
      <c r="B6" s="13">
        <v>41</v>
      </c>
      <c r="C6" s="13">
        <v>149773.43783967386</v>
      </c>
      <c r="D6" s="44">
        <v>0</v>
      </c>
      <c r="E6" s="42">
        <v>0</v>
      </c>
      <c r="F6" s="44">
        <v>1</v>
      </c>
      <c r="G6" s="42">
        <v>1126.5999999999999</v>
      </c>
      <c r="H6" s="44">
        <v>0</v>
      </c>
      <c r="I6" s="42">
        <v>0</v>
      </c>
      <c r="J6" s="44">
        <v>1</v>
      </c>
      <c r="K6" s="42">
        <v>1825.733778</v>
      </c>
      <c r="L6" s="44">
        <v>1</v>
      </c>
      <c r="M6" s="42">
        <v>6010</v>
      </c>
      <c r="N6" s="44">
        <v>3</v>
      </c>
      <c r="O6" s="42">
        <v>2719.2024969092004</v>
      </c>
      <c r="P6" s="44">
        <v>0</v>
      </c>
      <c r="Q6" s="42">
        <v>0</v>
      </c>
      <c r="R6" s="44">
        <v>1</v>
      </c>
      <c r="S6" s="42">
        <v>93.5</v>
      </c>
      <c r="T6" s="44">
        <v>5</v>
      </c>
      <c r="U6" s="42">
        <v>36255.336171999996</v>
      </c>
      <c r="V6" s="44">
        <v>4</v>
      </c>
      <c r="W6" s="42">
        <v>682.11155499999995</v>
      </c>
      <c r="X6" s="44">
        <v>1</v>
      </c>
      <c r="Y6" s="42">
        <v>140.11792700000001</v>
      </c>
      <c r="Z6" s="44">
        <v>17</v>
      </c>
      <c r="AA6" s="42">
        <v>48852.6019289092</v>
      </c>
    </row>
    <row r="7" spans="1:43" ht="13.5" customHeight="1" x14ac:dyDescent="0.2">
      <c r="A7" s="19" t="s">
        <v>6</v>
      </c>
      <c r="B7" s="13">
        <v>4</v>
      </c>
      <c r="C7" s="13">
        <v>961.06935966000003</v>
      </c>
      <c r="D7" s="13">
        <v>0</v>
      </c>
      <c r="E7" s="36">
        <v>0</v>
      </c>
      <c r="F7" s="13">
        <v>0</v>
      </c>
      <c r="G7" s="36">
        <v>0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0</v>
      </c>
      <c r="S7" s="36">
        <v>0</v>
      </c>
      <c r="T7" s="13">
        <v>0</v>
      </c>
      <c r="U7" s="36">
        <v>0</v>
      </c>
      <c r="V7" s="13">
        <v>0</v>
      </c>
      <c r="W7" s="36">
        <v>0</v>
      </c>
      <c r="X7" s="13">
        <v>0</v>
      </c>
      <c r="Y7" s="36">
        <v>0</v>
      </c>
      <c r="Z7" s="13">
        <v>0</v>
      </c>
      <c r="AA7" s="36">
        <v>0</v>
      </c>
    </row>
    <row r="8" spans="1:43" ht="13.5" customHeight="1" x14ac:dyDescent="0.2">
      <c r="A8" s="19" t="s">
        <v>0</v>
      </c>
      <c r="B8" s="13">
        <v>6</v>
      </c>
      <c r="C8" s="13">
        <v>56269.275999999998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1</v>
      </c>
      <c r="O8" s="36">
        <v>224.203486</v>
      </c>
      <c r="P8" s="13">
        <v>0</v>
      </c>
      <c r="Q8" s="36">
        <v>0</v>
      </c>
      <c r="R8" s="13">
        <v>1</v>
      </c>
      <c r="S8" s="36">
        <v>187.7</v>
      </c>
      <c r="T8" s="13">
        <v>0</v>
      </c>
      <c r="U8" s="36">
        <v>0</v>
      </c>
      <c r="V8" s="13">
        <v>0</v>
      </c>
      <c r="W8" s="36">
        <v>0</v>
      </c>
      <c r="X8" s="13">
        <v>0</v>
      </c>
      <c r="Y8" s="36">
        <v>0</v>
      </c>
      <c r="Z8" s="13">
        <v>2</v>
      </c>
      <c r="AA8" s="36">
        <v>411.90348599999999</v>
      </c>
    </row>
    <row r="9" spans="1:43" ht="13.5" customHeight="1" x14ac:dyDescent="0.2">
      <c r="A9" s="19" t="s">
        <v>7</v>
      </c>
      <c r="B9" s="13">
        <v>3</v>
      </c>
      <c r="C9" s="13">
        <v>6761.8629202000002</v>
      </c>
      <c r="D9" s="13">
        <v>0</v>
      </c>
      <c r="E9" s="36">
        <v>0</v>
      </c>
      <c r="F9" s="13">
        <v>0</v>
      </c>
      <c r="G9" s="36">
        <v>0</v>
      </c>
      <c r="H9" s="13">
        <v>0</v>
      </c>
      <c r="I9" s="36">
        <v>0</v>
      </c>
      <c r="J9" s="13">
        <v>0</v>
      </c>
      <c r="K9" s="36">
        <v>0</v>
      </c>
      <c r="L9" s="13">
        <v>0</v>
      </c>
      <c r="M9" s="36">
        <v>0</v>
      </c>
      <c r="N9" s="13">
        <v>1</v>
      </c>
      <c r="O9" s="36">
        <v>249</v>
      </c>
      <c r="P9" s="13">
        <v>1</v>
      </c>
      <c r="Q9" s="36">
        <v>271.869821</v>
      </c>
      <c r="R9" s="13">
        <v>0</v>
      </c>
      <c r="S9" s="36">
        <v>0</v>
      </c>
      <c r="T9" s="13">
        <v>1</v>
      </c>
      <c r="U9" s="36">
        <v>181.08</v>
      </c>
      <c r="V9" s="13">
        <v>4</v>
      </c>
      <c r="W9" s="36">
        <v>2022.615194</v>
      </c>
      <c r="X9" s="13">
        <v>0</v>
      </c>
      <c r="Y9" s="36">
        <v>0</v>
      </c>
      <c r="Z9" s="13">
        <v>7</v>
      </c>
      <c r="AA9" s="36">
        <v>2724.5650150000001</v>
      </c>
    </row>
    <row r="10" spans="1:43" ht="13.5" customHeight="1" x14ac:dyDescent="0.2">
      <c r="A10" s="19" t="s">
        <v>8</v>
      </c>
      <c r="B10" s="13">
        <v>3</v>
      </c>
      <c r="C10" s="13">
        <v>1925.5098023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0</v>
      </c>
      <c r="M10" s="36">
        <v>0</v>
      </c>
      <c r="N10" s="13">
        <v>0</v>
      </c>
      <c r="O10" s="36">
        <v>0</v>
      </c>
      <c r="P10" s="13">
        <v>0</v>
      </c>
      <c r="Q10" s="36">
        <v>0</v>
      </c>
      <c r="R10" s="13">
        <v>0</v>
      </c>
      <c r="S10" s="36">
        <v>0</v>
      </c>
      <c r="T10" s="13">
        <v>1</v>
      </c>
      <c r="U10" s="36">
        <v>61.182177000000003</v>
      </c>
      <c r="V10" s="13">
        <v>2</v>
      </c>
      <c r="W10" s="36">
        <v>323.28260899999998</v>
      </c>
      <c r="X10" s="13">
        <v>0</v>
      </c>
      <c r="Y10" s="36">
        <v>0</v>
      </c>
      <c r="Z10" s="13">
        <v>3</v>
      </c>
      <c r="AA10" s="36">
        <v>384.464786</v>
      </c>
    </row>
    <row r="11" spans="1:43" ht="13.5" customHeight="1" x14ac:dyDescent="0.2">
      <c r="A11" s="19" t="s">
        <v>9</v>
      </c>
      <c r="B11" s="13">
        <v>8</v>
      </c>
      <c r="C11" s="13">
        <v>6734.2254413972842</v>
      </c>
      <c r="D11" s="13">
        <v>0</v>
      </c>
      <c r="E11" s="36">
        <v>0</v>
      </c>
      <c r="F11" s="13">
        <v>0</v>
      </c>
      <c r="G11" s="36">
        <v>0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0</v>
      </c>
      <c r="O11" s="36">
        <v>0</v>
      </c>
      <c r="P11" s="13">
        <v>0</v>
      </c>
      <c r="Q11" s="36">
        <v>0</v>
      </c>
      <c r="R11" s="13">
        <v>0</v>
      </c>
      <c r="S11" s="36">
        <v>0</v>
      </c>
      <c r="T11" s="13">
        <v>0</v>
      </c>
      <c r="U11" s="36">
        <v>0</v>
      </c>
      <c r="V11" s="13">
        <v>0</v>
      </c>
      <c r="W11" s="36">
        <v>0</v>
      </c>
      <c r="X11" s="13">
        <v>0</v>
      </c>
      <c r="Y11" s="36">
        <v>0</v>
      </c>
      <c r="Z11" s="13">
        <v>0</v>
      </c>
      <c r="AA11" s="36">
        <v>0</v>
      </c>
    </row>
    <row r="12" spans="1:43" ht="13.5" customHeight="1" x14ac:dyDescent="0.2">
      <c r="A12" s="19" t="s">
        <v>10</v>
      </c>
      <c r="B12" s="13">
        <v>6</v>
      </c>
      <c r="C12" s="13">
        <v>5827.5998270131822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1</v>
      </c>
      <c r="K12" s="36">
        <v>72.910269887300004</v>
      </c>
      <c r="L12" s="13">
        <v>0</v>
      </c>
      <c r="M12" s="36">
        <v>0</v>
      </c>
      <c r="N12" s="13">
        <v>0</v>
      </c>
      <c r="O12" s="36">
        <v>0</v>
      </c>
      <c r="P12" s="13">
        <v>0</v>
      </c>
      <c r="Q12" s="36">
        <v>0</v>
      </c>
      <c r="R12" s="13">
        <v>0</v>
      </c>
      <c r="S12" s="36">
        <v>0</v>
      </c>
      <c r="T12" s="13">
        <v>0</v>
      </c>
      <c r="U12" s="36">
        <v>0</v>
      </c>
      <c r="V12" s="13">
        <v>0</v>
      </c>
      <c r="W12" s="36">
        <v>0</v>
      </c>
      <c r="X12" s="13">
        <v>0</v>
      </c>
      <c r="Y12" s="36">
        <v>0</v>
      </c>
      <c r="Z12" s="13">
        <v>1</v>
      </c>
      <c r="AA12" s="36">
        <v>72.910269887300004</v>
      </c>
    </row>
    <row r="13" spans="1:43" ht="13.5" customHeight="1" x14ac:dyDescent="0.2">
      <c r="A13" s="19" t="s">
        <v>11</v>
      </c>
      <c r="B13" s="13">
        <v>0</v>
      </c>
      <c r="C13" s="13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  <c r="T13" s="13">
        <v>0</v>
      </c>
      <c r="U13" s="36">
        <v>0</v>
      </c>
      <c r="V13" s="13">
        <v>0</v>
      </c>
      <c r="W13" s="36">
        <v>0</v>
      </c>
      <c r="X13" s="13">
        <v>0</v>
      </c>
      <c r="Y13" s="36">
        <v>0</v>
      </c>
      <c r="Z13" s="13">
        <v>0</v>
      </c>
      <c r="AA13" s="36">
        <v>0</v>
      </c>
    </row>
    <row r="14" spans="1:43" ht="13.5" customHeight="1" x14ac:dyDescent="0.2">
      <c r="A14" s="19" t="s">
        <v>12</v>
      </c>
      <c r="B14" s="13">
        <v>1</v>
      </c>
      <c r="C14" s="13">
        <v>1805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0</v>
      </c>
      <c r="Q14" s="36">
        <v>0</v>
      </c>
      <c r="R14" s="13">
        <v>0</v>
      </c>
      <c r="S14" s="36">
        <v>0</v>
      </c>
      <c r="T14" s="13">
        <v>0</v>
      </c>
      <c r="U14" s="36">
        <v>0</v>
      </c>
      <c r="V14" s="13">
        <v>0</v>
      </c>
      <c r="W14" s="36">
        <v>0</v>
      </c>
      <c r="X14" s="13">
        <v>0</v>
      </c>
      <c r="Y14" s="36">
        <v>0</v>
      </c>
      <c r="Z14" s="13">
        <v>0</v>
      </c>
      <c r="AA14" s="36">
        <v>0</v>
      </c>
      <c r="AP14" s="48"/>
      <c r="AQ14" s="48"/>
    </row>
    <row r="15" spans="1:43" ht="13.5" customHeight="1" x14ac:dyDescent="0.2">
      <c r="A15" s="19" t="s">
        <v>13</v>
      </c>
      <c r="B15" s="13">
        <v>0</v>
      </c>
      <c r="C15" s="13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  <c r="T15" s="13">
        <v>0</v>
      </c>
      <c r="U15" s="36">
        <v>0</v>
      </c>
      <c r="V15" s="13">
        <v>0</v>
      </c>
      <c r="W15" s="36">
        <v>0</v>
      </c>
      <c r="X15" s="13">
        <v>0</v>
      </c>
      <c r="Y15" s="36">
        <v>0</v>
      </c>
      <c r="Z15" s="13">
        <v>0</v>
      </c>
      <c r="AA15" s="36">
        <v>0</v>
      </c>
    </row>
    <row r="16" spans="1:43" ht="13.5" customHeight="1" x14ac:dyDescent="0.2">
      <c r="A16" s="19" t="s">
        <v>14</v>
      </c>
      <c r="B16" s="13">
        <v>0</v>
      </c>
      <c r="C16" s="13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  <c r="T16" s="13">
        <v>0</v>
      </c>
      <c r="U16" s="36">
        <v>0</v>
      </c>
      <c r="V16" s="13">
        <v>0</v>
      </c>
      <c r="W16" s="36">
        <v>0</v>
      </c>
      <c r="X16" s="13">
        <v>0</v>
      </c>
      <c r="Y16" s="36">
        <v>0</v>
      </c>
      <c r="Z16" s="13">
        <v>0</v>
      </c>
      <c r="AA16" s="36">
        <v>0</v>
      </c>
    </row>
    <row r="17" spans="1:27" ht="13.5" customHeight="1" x14ac:dyDescent="0.2">
      <c r="A17" s="19" t="s">
        <v>15</v>
      </c>
      <c r="B17" s="13">
        <v>4</v>
      </c>
      <c r="C17" s="13">
        <v>4019.4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2</v>
      </c>
      <c r="K17" s="36">
        <v>2692.7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  <c r="T17" s="13">
        <v>0</v>
      </c>
      <c r="U17" s="36">
        <v>0</v>
      </c>
      <c r="V17" s="13">
        <v>0</v>
      </c>
      <c r="W17" s="36">
        <v>0</v>
      </c>
      <c r="X17" s="13">
        <v>2</v>
      </c>
      <c r="Y17" s="36">
        <v>757.12807439999995</v>
      </c>
      <c r="Z17" s="13">
        <v>4</v>
      </c>
      <c r="AA17" s="36">
        <v>3449.8280743999999</v>
      </c>
    </row>
    <row r="18" spans="1:27" ht="32.25" customHeight="1" x14ac:dyDescent="0.2">
      <c r="A18" s="20" t="s">
        <v>40</v>
      </c>
      <c r="B18" s="13"/>
      <c r="C18" s="13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  <c r="X18" s="13"/>
      <c r="Y18" s="36"/>
      <c r="Z18" s="13"/>
      <c r="AA18" s="36"/>
    </row>
    <row r="19" spans="1:27" ht="13.5" customHeight="1" x14ac:dyDescent="0.2">
      <c r="A19" s="19" t="s">
        <v>16</v>
      </c>
      <c r="B19" s="13">
        <v>3</v>
      </c>
      <c r="C19" s="13">
        <v>3701.1537379599999</v>
      </c>
      <c r="D19" s="13">
        <v>0</v>
      </c>
      <c r="E19" s="36">
        <v>0</v>
      </c>
      <c r="F19" s="13">
        <v>0</v>
      </c>
      <c r="G19" s="36">
        <v>0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0</v>
      </c>
      <c r="Q19" s="36">
        <v>0</v>
      </c>
      <c r="R19" s="13">
        <v>0</v>
      </c>
      <c r="S19" s="36">
        <v>0</v>
      </c>
      <c r="T19" s="13">
        <v>0</v>
      </c>
      <c r="U19" s="36">
        <v>0</v>
      </c>
      <c r="V19" s="13">
        <v>0</v>
      </c>
      <c r="W19" s="36">
        <v>0</v>
      </c>
      <c r="X19" s="13">
        <v>1</v>
      </c>
      <c r="Y19" s="36">
        <v>77.203067090000005</v>
      </c>
      <c r="Z19" s="13">
        <v>1</v>
      </c>
      <c r="AA19" s="36">
        <v>77.203067090000005</v>
      </c>
    </row>
    <row r="20" spans="1:27" ht="13.5" customHeight="1" x14ac:dyDescent="0.2">
      <c r="A20" s="19" t="s">
        <v>17</v>
      </c>
      <c r="B20" s="13">
        <v>3</v>
      </c>
      <c r="C20" s="13">
        <v>342.60209400000002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0</v>
      </c>
      <c r="O20" s="36">
        <v>0</v>
      </c>
      <c r="P20" s="13">
        <v>0</v>
      </c>
      <c r="Q20" s="36">
        <v>0</v>
      </c>
      <c r="R20" s="13">
        <v>0</v>
      </c>
      <c r="S20" s="36">
        <v>0</v>
      </c>
      <c r="T20" s="13">
        <v>0</v>
      </c>
      <c r="U20" s="36">
        <v>0</v>
      </c>
      <c r="V20" s="13">
        <v>0</v>
      </c>
      <c r="W20" s="36">
        <v>0</v>
      </c>
      <c r="X20" s="13">
        <v>0</v>
      </c>
      <c r="Y20" s="36">
        <v>0</v>
      </c>
      <c r="Z20" s="13">
        <v>0</v>
      </c>
      <c r="AA20" s="36">
        <v>0</v>
      </c>
    </row>
    <row r="21" spans="1:27" ht="13.5" customHeight="1" x14ac:dyDescent="0.2">
      <c r="A21" s="19" t="s">
        <v>18</v>
      </c>
      <c r="B21" s="13">
        <v>9</v>
      </c>
      <c r="C21" s="13">
        <v>7595.1333709100008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1</v>
      </c>
      <c r="K21" s="36">
        <v>2457</v>
      </c>
      <c r="L21" s="13">
        <v>0</v>
      </c>
      <c r="M21" s="36">
        <v>0</v>
      </c>
      <c r="N21" s="13">
        <v>1</v>
      </c>
      <c r="O21" s="36">
        <v>224.203486</v>
      </c>
      <c r="P21" s="13">
        <v>1</v>
      </c>
      <c r="Q21" s="36">
        <v>271.869821</v>
      </c>
      <c r="R21" s="13">
        <v>0</v>
      </c>
      <c r="S21" s="36">
        <v>0</v>
      </c>
      <c r="T21" s="13">
        <v>4</v>
      </c>
      <c r="U21" s="36">
        <v>2042.218253</v>
      </c>
      <c r="V21" s="13">
        <v>4</v>
      </c>
      <c r="W21" s="36">
        <v>711.45356700000002</v>
      </c>
      <c r="X21" s="13">
        <v>1</v>
      </c>
      <c r="Y21" s="36">
        <v>679.92500728000005</v>
      </c>
      <c r="Z21" s="13">
        <v>12</v>
      </c>
      <c r="AA21" s="36">
        <v>6386.6701342800006</v>
      </c>
    </row>
    <row r="22" spans="1:27" ht="13.15" customHeight="1" x14ac:dyDescent="0.2">
      <c r="A22" s="19" t="s">
        <v>19</v>
      </c>
      <c r="B22" s="13">
        <v>8</v>
      </c>
      <c r="C22" s="13">
        <v>3245.0977532882835</v>
      </c>
      <c r="D22" s="13">
        <v>0</v>
      </c>
      <c r="E22" s="36">
        <v>0</v>
      </c>
      <c r="F22" s="13">
        <v>0</v>
      </c>
      <c r="G22" s="36">
        <v>0</v>
      </c>
      <c r="H22" s="13">
        <v>0</v>
      </c>
      <c r="I22" s="36">
        <v>0</v>
      </c>
      <c r="J22" s="13">
        <v>0</v>
      </c>
      <c r="K22" s="36">
        <v>0</v>
      </c>
      <c r="L22" s="13">
        <v>1</v>
      </c>
      <c r="M22" s="36">
        <v>6010</v>
      </c>
      <c r="N22" s="13">
        <v>0</v>
      </c>
      <c r="O22" s="36">
        <v>0</v>
      </c>
      <c r="P22" s="13">
        <v>0</v>
      </c>
      <c r="Q22" s="36">
        <v>0</v>
      </c>
      <c r="R22" s="13">
        <v>0</v>
      </c>
      <c r="S22" s="36">
        <v>0</v>
      </c>
      <c r="T22" s="44">
        <v>1</v>
      </c>
      <c r="U22" s="42">
        <v>34213.117918999997</v>
      </c>
      <c r="V22" s="13">
        <v>0</v>
      </c>
      <c r="W22" s="36">
        <v>0</v>
      </c>
      <c r="X22" s="13">
        <v>0</v>
      </c>
      <c r="Y22" s="36">
        <v>0</v>
      </c>
      <c r="Z22" s="13">
        <v>2</v>
      </c>
      <c r="AA22" s="36">
        <v>40223.117918999997</v>
      </c>
    </row>
    <row r="23" spans="1:27" ht="13.15" customHeight="1" x14ac:dyDescent="0.2">
      <c r="A23" s="19" t="s">
        <v>1</v>
      </c>
      <c r="B23" s="13">
        <v>6</v>
      </c>
      <c r="C23" s="13">
        <v>53383.040000000001</v>
      </c>
      <c r="D23" s="13">
        <v>0</v>
      </c>
      <c r="E23" s="36">
        <v>0</v>
      </c>
      <c r="F23" s="13">
        <v>1</v>
      </c>
      <c r="G23" s="36">
        <v>1126.5999999999999</v>
      </c>
      <c r="H23" s="13">
        <v>0</v>
      </c>
      <c r="I23" s="36">
        <v>0</v>
      </c>
      <c r="J23" s="13">
        <v>1</v>
      </c>
      <c r="K23" s="36">
        <v>72.910269887300004</v>
      </c>
      <c r="L23" s="13">
        <v>0</v>
      </c>
      <c r="M23" s="36">
        <v>0</v>
      </c>
      <c r="N23" s="13">
        <v>0</v>
      </c>
      <c r="O23" s="36">
        <v>0</v>
      </c>
      <c r="P23" s="13">
        <v>0</v>
      </c>
      <c r="Q23" s="36">
        <v>0</v>
      </c>
      <c r="R23" s="13">
        <v>0</v>
      </c>
      <c r="S23" s="36">
        <v>0</v>
      </c>
      <c r="T23" s="13">
        <v>0</v>
      </c>
      <c r="U23" s="36">
        <v>0</v>
      </c>
      <c r="V23" s="13">
        <v>0</v>
      </c>
      <c r="W23" s="36">
        <v>0</v>
      </c>
      <c r="X23" s="13">
        <v>0</v>
      </c>
      <c r="Y23" s="36">
        <v>0</v>
      </c>
      <c r="Z23" s="13">
        <v>2</v>
      </c>
      <c r="AA23" s="36">
        <v>1199.5102698873</v>
      </c>
    </row>
    <row r="24" spans="1:27" ht="13.5" customHeight="1" x14ac:dyDescent="0.2">
      <c r="A24" s="19" t="s">
        <v>32</v>
      </c>
      <c r="B24" s="13">
        <v>9</v>
      </c>
      <c r="C24" s="13">
        <v>909.69113494999999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44">
        <v>2</v>
      </c>
      <c r="O24" s="42">
        <v>420.4</v>
      </c>
      <c r="P24" s="13">
        <v>0</v>
      </c>
      <c r="Q24" s="36">
        <v>0</v>
      </c>
      <c r="R24" s="13">
        <v>2</v>
      </c>
      <c r="S24" s="36">
        <v>281.2</v>
      </c>
      <c r="T24" s="13">
        <v>0</v>
      </c>
      <c r="U24" s="36">
        <v>0</v>
      </c>
      <c r="V24" s="13">
        <v>2</v>
      </c>
      <c r="W24" s="36">
        <v>2017.8205389999998</v>
      </c>
      <c r="X24" s="13">
        <v>0</v>
      </c>
      <c r="Y24" s="36">
        <v>0</v>
      </c>
      <c r="Z24" s="13">
        <v>6</v>
      </c>
      <c r="AA24" s="36">
        <v>2719.4205389999997</v>
      </c>
    </row>
    <row r="25" spans="1:27" ht="13.5" customHeight="1" x14ac:dyDescent="0.2">
      <c r="A25" s="19" t="s">
        <v>20</v>
      </c>
      <c r="B25" s="13">
        <v>19</v>
      </c>
      <c r="C25" s="13">
        <v>19669.200856035459</v>
      </c>
      <c r="D25" s="13">
        <v>0</v>
      </c>
      <c r="E25" s="36">
        <v>0</v>
      </c>
      <c r="F25" s="13">
        <v>0</v>
      </c>
      <c r="G25" s="36">
        <v>0</v>
      </c>
      <c r="H25" s="13">
        <v>0</v>
      </c>
      <c r="I25" s="36">
        <v>0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0</v>
      </c>
      <c r="Q25" s="36">
        <v>0</v>
      </c>
      <c r="R25" s="13">
        <v>0</v>
      </c>
      <c r="S25" s="36">
        <v>0</v>
      </c>
      <c r="T25" s="13">
        <v>0</v>
      </c>
      <c r="U25" s="36">
        <v>0</v>
      </c>
      <c r="V25" s="13">
        <v>0</v>
      </c>
      <c r="W25" s="36">
        <v>0</v>
      </c>
      <c r="X25" s="13">
        <v>1</v>
      </c>
      <c r="Y25" s="36">
        <v>140.11792700000001</v>
      </c>
      <c r="Z25" s="13">
        <v>1</v>
      </c>
      <c r="AA25" s="36">
        <v>140.11792700000001</v>
      </c>
    </row>
    <row r="26" spans="1:27" ht="13.5" customHeight="1" x14ac:dyDescent="0.2">
      <c r="A26" s="19" t="s">
        <v>21</v>
      </c>
      <c r="B26" s="13">
        <v>0</v>
      </c>
      <c r="C26" s="13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  <c r="T26" s="13">
        <v>0</v>
      </c>
      <c r="U26" s="36">
        <v>0</v>
      </c>
      <c r="V26" s="13">
        <v>1</v>
      </c>
      <c r="W26" s="36">
        <v>2.0236969999999999</v>
      </c>
      <c r="X26" s="13">
        <v>0</v>
      </c>
      <c r="Y26" s="36">
        <v>0</v>
      </c>
      <c r="Z26" s="13">
        <v>1</v>
      </c>
      <c r="AA26" s="36">
        <v>2.0236969999999999</v>
      </c>
    </row>
    <row r="27" spans="1:27" ht="13.5" customHeight="1" x14ac:dyDescent="0.2">
      <c r="A27" s="19" t="s">
        <v>22</v>
      </c>
      <c r="B27" s="13">
        <v>0</v>
      </c>
      <c r="C27" s="13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  <c r="T27" s="13">
        <v>0</v>
      </c>
      <c r="U27" s="36">
        <v>0</v>
      </c>
      <c r="V27" s="13">
        <v>0</v>
      </c>
      <c r="W27" s="36">
        <v>0</v>
      </c>
      <c r="X27" s="13">
        <v>0</v>
      </c>
      <c r="Y27" s="36">
        <v>0</v>
      </c>
      <c r="Z27" s="13">
        <v>0</v>
      </c>
      <c r="AA27" s="36">
        <v>0</v>
      </c>
    </row>
    <row r="28" spans="1:27" ht="13.5" customHeight="1" x14ac:dyDescent="0.2">
      <c r="A28" s="19" t="s">
        <v>23</v>
      </c>
      <c r="B28" s="13">
        <v>2</v>
      </c>
      <c r="C28" s="13">
        <v>59232.022535168006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  <c r="T28" s="13">
        <v>0</v>
      </c>
      <c r="U28" s="36">
        <v>0</v>
      </c>
      <c r="V28" s="13">
        <v>0</v>
      </c>
      <c r="W28" s="36">
        <v>0</v>
      </c>
      <c r="X28" s="13">
        <v>0</v>
      </c>
      <c r="Y28" s="36">
        <v>0</v>
      </c>
      <c r="Z28" s="13">
        <v>0</v>
      </c>
      <c r="AA28" s="36">
        <v>0</v>
      </c>
    </row>
    <row r="29" spans="1:27" ht="13.5" customHeight="1" x14ac:dyDescent="0.2">
      <c r="A29" s="19" t="s">
        <v>24</v>
      </c>
      <c r="B29" s="13">
        <v>0</v>
      </c>
      <c r="C29" s="13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  <c r="T29" s="13">
        <v>1</v>
      </c>
      <c r="U29" s="36">
        <v>61.182177000000003</v>
      </c>
      <c r="V29" s="13">
        <v>0</v>
      </c>
      <c r="W29" s="36">
        <v>0</v>
      </c>
      <c r="X29" s="13">
        <v>0</v>
      </c>
      <c r="Y29" s="36">
        <v>0</v>
      </c>
      <c r="Z29" s="13">
        <v>1</v>
      </c>
      <c r="AA29" s="36">
        <v>61.182177000000003</v>
      </c>
    </row>
    <row r="30" spans="1:27" ht="13.5" customHeight="1" x14ac:dyDescent="0.2">
      <c r="A30" s="19" t="s">
        <v>25</v>
      </c>
      <c r="B30" s="13">
        <v>1</v>
      </c>
      <c r="C30" s="13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0</v>
      </c>
      <c r="O30" s="36">
        <v>0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13">
        <v>0</v>
      </c>
      <c r="W30" s="36">
        <v>0</v>
      </c>
      <c r="X30" s="13">
        <v>0</v>
      </c>
      <c r="Y30" s="36">
        <v>0</v>
      </c>
      <c r="Z30" s="13">
        <v>0</v>
      </c>
      <c r="AA30" s="36">
        <v>0</v>
      </c>
    </row>
    <row r="31" spans="1:27" ht="13.5" customHeight="1" x14ac:dyDescent="0.2">
      <c r="A31" s="19" t="s">
        <v>26</v>
      </c>
      <c r="B31" s="13">
        <v>1</v>
      </c>
      <c r="C31" s="13">
        <v>674.72642084255995</v>
      </c>
      <c r="D31" s="13">
        <v>0</v>
      </c>
      <c r="E31" s="36">
        <v>0</v>
      </c>
      <c r="F31" s="13">
        <v>0</v>
      </c>
      <c r="G31" s="36">
        <v>0</v>
      </c>
      <c r="H31" s="13">
        <v>0</v>
      </c>
      <c r="I31" s="36">
        <v>0</v>
      </c>
      <c r="J31" s="13">
        <v>0</v>
      </c>
      <c r="K31" s="36">
        <v>0</v>
      </c>
      <c r="L31" s="13">
        <v>0</v>
      </c>
      <c r="M31" s="36">
        <v>0</v>
      </c>
      <c r="N31" s="13">
        <v>1</v>
      </c>
      <c r="O31" s="36">
        <v>2298.8024969092003</v>
      </c>
      <c r="P31" s="13">
        <v>0</v>
      </c>
      <c r="Q31" s="36">
        <v>0</v>
      </c>
      <c r="R31" s="13">
        <v>0</v>
      </c>
      <c r="S31" s="36">
        <v>0</v>
      </c>
      <c r="T31" s="13">
        <v>0</v>
      </c>
      <c r="U31" s="36">
        <v>0</v>
      </c>
      <c r="V31" s="13">
        <v>0</v>
      </c>
      <c r="W31" s="36">
        <v>0</v>
      </c>
      <c r="X31" s="13">
        <v>0</v>
      </c>
      <c r="Y31" s="36">
        <v>0</v>
      </c>
      <c r="Z31" s="13">
        <v>1</v>
      </c>
      <c r="AA31" s="36">
        <v>2298.8024969092003</v>
      </c>
    </row>
    <row r="32" spans="1:27" ht="13.5" customHeight="1" x14ac:dyDescent="0.2">
      <c r="A32" s="19" t="s">
        <v>27</v>
      </c>
      <c r="B32" s="13">
        <v>6</v>
      </c>
      <c r="C32" s="13">
        <v>1673</v>
      </c>
      <c r="D32" s="13">
        <v>0</v>
      </c>
      <c r="E32" s="36">
        <v>0</v>
      </c>
      <c r="F32" s="13">
        <v>0</v>
      </c>
      <c r="G32" s="36">
        <v>0</v>
      </c>
      <c r="H32" s="13">
        <v>0</v>
      </c>
      <c r="I32" s="36">
        <v>0</v>
      </c>
      <c r="J32" s="13">
        <v>1</v>
      </c>
      <c r="K32" s="36">
        <v>235.7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  <c r="T32" s="13">
        <v>1</v>
      </c>
      <c r="U32" s="36">
        <v>181.08</v>
      </c>
      <c r="V32" s="13">
        <v>0</v>
      </c>
      <c r="W32" s="36">
        <v>0</v>
      </c>
      <c r="X32" s="13">
        <v>0</v>
      </c>
      <c r="Y32" s="36">
        <v>0</v>
      </c>
      <c r="Z32" s="13">
        <v>2</v>
      </c>
      <c r="AA32" s="36">
        <v>416.78</v>
      </c>
    </row>
    <row r="33" spans="1:254" ht="13.5" customHeight="1" x14ac:dyDescent="0.2">
      <c r="A33" s="19" t="s">
        <v>28</v>
      </c>
      <c r="B33" s="13">
        <v>0</v>
      </c>
      <c r="C33" s="13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  <c r="T33" s="13">
        <v>0</v>
      </c>
      <c r="U33" s="36">
        <v>0</v>
      </c>
      <c r="V33" s="13">
        <v>0</v>
      </c>
      <c r="W33" s="36">
        <v>0</v>
      </c>
      <c r="X33" s="13">
        <v>0</v>
      </c>
      <c r="Y33" s="36">
        <v>0</v>
      </c>
      <c r="Z33" s="13">
        <v>0</v>
      </c>
      <c r="AA33" s="36">
        <v>0</v>
      </c>
    </row>
    <row r="34" spans="1:254" ht="13.5" customHeight="1" x14ac:dyDescent="0.2">
      <c r="A34" s="19" t="s">
        <v>29</v>
      </c>
      <c r="B34" s="13">
        <v>0</v>
      </c>
      <c r="C34" s="13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  <c r="T34" s="13">
        <v>0</v>
      </c>
      <c r="U34" s="36">
        <v>0</v>
      </c>
      <c r="V34" s="13">
        <v>0</v>
      </c>
      <c r="W34" s="36">
        <v>0</v>
      </c>
      <c r="X34" s="13">
        <v>0</v>
      </c>
      <c r="Y34" s="36">
        <v>0</v>
      </c>
      <c r="Z34" s="13">
        <v>0</v>
      </c>
      <c r="AA34" s="36">
        <v>0</v>
      </c>
    </row>
    <row r="35" spans="1:254" ht="13.5" customHeight="1" x14ac:dyDescent="0.2">
      <c r="A35" s="19" t="s">
        <v>2</v>
      </c>
      <c r="B35" s="13">
        <v>9</v>
      </c>
      <c r="C35" s="13">
        <v>82243.098920199991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1</v>
      </c>
      <c r="K35" s="36">
        <v>1825.733778</v>
      </c>
      <c r="L35" s="13">
        <v>0</v>
      </c>
      <c r="M35" s="36">
        <v>0</v>
      </c>
      <c r="N35" s="13">
        <v>1</v>
      </c>
      <c r="O35" s="36">
        <v>249</v>
      </c>
      <c r="P35" s="13">
        <v>0</v>
      </c>
      <c r="Q35" s="36">
        <v>0</v>
      </c>
      <c r="R35" s="13">
        <v>0</v>
      </c>
      <c r="S35" s="36">
        <v>0</v>
      </c>
      <c r="T35" s="13">
        <v>0</v>
      </c>
      <c r="U35" s="36">
        <v>0</v>
      </c>
      <c r="V35" s="44">
        <v>3</v>
      </c>
      <c r="W35" s="42">
        <v>296.71155499999998</v>
      </c>
      <c r="X35" s="44">
        <v>0</v>
      </c>
      <c r="Y35" s="42">
        <v>0</v>
      </c>
      <c r="Z35" s="13">
        <v>5</v>
      </c>
      <c r="AA35" s="36">
        <v>2371.4453329999997</v>
      </c>
    </row>
    <row r="36" spans="1:254" ht="15" customHeight="1" x14ac:dyDescent="0.25">
      <c r="A36" s="21"/>
      <c r="B36" s="52"/>
      <c r="C36" s="53"/>
      <c r="D36" s="37"/>
      <c r="E36" s="38"/>
      <c r="F36" s="52"/>
      <c r="G36" s="53"/>
      <c r="H36" s="52"/>
      <c r="I36" s="53"/>
      <c r="J36" s="52"/>
      <c r="K36" s="53"/>
      <c r="L36" s="52"/>
      <c r="M36" s="53"/>
      <c r="N36" s="52"/>
      <c r="O36" s="53"/>
      <c r="P36" s="52"/>
      <c r="Q36" s="53"/>
      <c r="R36" s="52"/>
      <c r="S36" s="53"/>
      <c r="T36" s="52"/>
      <c r="U36" s="53"/>
      <c r="V36" s="52"/>
      <c r="W36" s="53"/>
      <c r="X36" s="52"/>
      <c r="Y36" s="53"/>
      <c r="Z36" s="52"/>
      <c r="AA36" s="53"/>
    </row>
    <row r="37" spans="1:254" ht="15" x14ac:dyDescent="0.2">
      <c r="A37" s="18" t="s">
        <v>41</v>
      </c>
      <c r="B37" s="54" t="s">
        <v>114</v>
      </c>
      <c r="C37" s="55"/>
      <c r="D37" s="54" t="s">
        <v>50</v>
      </c>
      <c r="E37" s="55"/>
      <c r="F37" s="54" t="s">
        <v>57</v>
      </c>
      <c r="G37" s="55"/>
      <c r="H37" s="54" t="s">
        <v>49</v>
      </c>
      <c r="I37" s="55"/>
      <c r="J37" s="54" t="s">
        <v>120</v>
      </c>
      <c r="K37" s="55"/>
      <c r="L37" s="54" t="s">
        <v>65</v>
      </c>
      <c r="M37" s="55"/>
      <c r="N37" s="54" t="s">
        <v>122</v>
      </c>
      <c r="O37" s="55"/>
      <c r="P37" s="54" t="s">
        <v>53</v>
      </c>
      <c r="Q37" s="55"/>
      <c r="R37" s="54" t="s">
        <v>108</v>
      </c>
      <c r="S37" s="55"/>
      <c r="T37" s="54" t="s">
        <v>128</v>
      </c>
      <c r="U37" s="55"/>
      <c r="V37" s="54" t="s">
        <v>131</v>
      </c>
      <c r="W37" s="55"/>
      <c r="X37" s="54" t="s">
        <v>56</v>
      </c>
      <c r="Y37" s="55"/>
      <c r="Z37" s="54" t="s">
        <v>134</v>
      </c>
      <c r="AA37" s="55"/>
      <c r="AR37" s="47">
        <f>0+6+4+4+1+4+4+7+19+13</f>
        <v>62</v>
      </c>
      <c r="AS37" s="47">
        <f>0+2+2+3+1+4+1+3+8+5</f>
        <v>29</v>
      </c>
      <c r="AU37" s="47">
        <f>AR37+92</f>
        <v>154</v>
      </c>
      <c r="AV37" s="47">
        <f>AS37+45</f>
        <v>74</v>
      </c>
      <c r="AW37" s="47"/>
      <c r="AX37" s="47"/>
    </row>
    <row r="38" spans="1:254" s="22" customFormat="1" ht="29.25" customHeight="1" x14ac:dyDescent="0.25">
      <c r="A38" s="20" t="s">
        <v>42</v>
      </c>
      <c r="B38" s="56" t="s">
        <v>115</v>
      </c>
      <c r="C38" s="57"/>
      <c r="D38" s="56" t="s">
        <v>50</v>
      </c>
      <c r="E38" s="57"/>
      <c r="F38" s="56" t="s">
        <v>65</v>
      </c>
      <c r="G38" s="57"/>
      <c r="H38" s="56" t="s">
        <v>50</v>
      </c>
      <c r="I38" s="57"/>
      <c r="J38" s="56" t="s">
        <v>120</v>
      </c>
      <c r="K38" s="57"/>
      <c r="L38" s="56" t="s">
        <v>65</v>
      </c>
      <c r="M38" s="57"/>
      <c r="N38" s="56" t="s">
        <v>124</v>
      </c>
      <c r="O38" s="57"/>
      <c r="P38" s="56" t="s">
        <v>65</v>
      </c>
      <c r="Q38" s="57"/>
      <c r="R38" s="56" t="s">
        <v>64</v>
      </c>
      <c r="S38" s="57"/>
      <c r="T38" s="56" t="s">
        <v>108</v>
      </c>
      <c r="U38" s="57"/>
      <c r="V38" s="56" t="s">
        <v>130</v>
      </c>
      <c r="W38" s="57"/>
      <c r="X38" s="56" t="s">
        <v>72</v>
      </c>
      <c r="Y38" s="57"/>
      <c r="Z38" s="56" t="s">
        <v>135</v>
      </c>
      <c r="AA38" s="57"/>
      <c r="AR38" s="49">
        <f>0+1+0+4+1+5+1+2+7+10</f>
        <v>31</v>
      </c>
      <c r="AS38" s="49">
        <f>0+1+0+3+1+4+1+2+3+3</f>
        <v>18</v>
      </c>
      <c r="AU38" s="49">
        <f>AR38+76</f>
        <v>107</v>
      </c>
      <c r="AV38" s="49">
        <f>AS38+41</f>
        <v>59</v>
      </c>
      <c r="AW38" s="49"/>
      <c r="AX38" s="49">
        <f>+Z39+B39</f>
        <v>289973.65475134045</v>
      </c>
    </row>
    <row r="39" spans="1:254" s="22" customFormat="1" ht="29.25" customHeight="1" x14ac:dyDescent="0.25">
      <c r="A39" s="20" t="s">
        <v>43</v>
      </c>
      <c r="B39" s="56">
        <v>234077.38119024393</v>
      </c>
      <c r="C39" s="57"/>
      <c r="D39" s="56">
        <v>0</v>
      </c>
      <c r="E39" s="57"/>
      <c r="F39" s="56">
        <v>1126.5999999999999</v>
      </c>
      <c r="G39" s="57"/>
      <c r="H39" s="56">
        <v>0</v>
      </c>
      <c r="I39" s="57"/>
      <c r="J39" s="56">
        <v>4591.3440478872999</v>
      </c>
      <c r="K39" s="57"/>
      <c r="L39" s="56">
        <v>6010</v>
      </c>
      <c r="M39" s="57"/>
      <c r="N39" s="56">
        <v>3192.4059829092002</v>
      </c>
      <c r="O39" s="57"/>
      <c r="P39" s="56">
        <v>271.869821</v>
      </c>
      <c r="Q39" s="57"/>
      <c r="R39" s="56">
        <v>281.2</v>
      </c>
      <c r="S39" s="57"/>
      <c r="T39" s="56">
        <v>36497.598349899999</v>
      </c>
      <c r="U39" s="57"/>
      <c r="V39" s="56">
        <v>3028.0093579999998</v>
      </c>
      <c r="W39" s="57"/>
      <c r="X39" s="56">
        <v>897.24600139999995</v>
      </c>
      <c r="Y39" s="57"/>
      <c r="Z39" s="56">
        <f>54999.0275596965+897.2460014</f>
        <v>55896.273561096503</v>
      </c>
      <c r="AA39" s="57"/>
      <c r="AR39" s="46"/>
      <c r="AS39" s="46"/>
    </row>
    <row r="40" spans="1:254" s="22" customFormat="1" ht="13.5" customHeight="1" x14ac:dyDescent="0.25">
      <c r="A40" s="23" t="s">
        <v>35</v>
      </c>
      <c r="B40" s="50">
        <v>1</v>
      </c>
      <c r="C40" s="51"/>
      <c r="D40" s="50">
        <v>0</v>
      </c>
      <c r="E40" s="51"/>
      <c r="F40" s="50">
        <v>0</v>
      </c>
      <c r="G40" s="51"/>
      <c r="H40" s="50">
        <v>0</v>
      </c>
      <c r="I40" s="51"/>
      <c r="J40" s="50">
        <v>0</v>
      </c>
      <c r="K40" s="51"/>
      <c r="L40" s="50">
        <v>0</v>
      </c>
      <c r="M40" s="51"/>
      <c r="N40" s="50">
        <v>0</v>
      </c>
      <c r="O40" s="51"/>
      <c r="P40" s="50">
        <v>0</v>
      </c>
      <c r="Q40" s="51"/>
      <c r="R40" s="50">
        <v>0</v>
      </c>
      <c r="S40" s="51"/>
      <c r="T40" s="50">
        <v>0</v>
      </c>
      <c r="U40" s="51"/>
      <c r="V40" s="50">
        <v>0</v>
      </c>
      <c r="W40" s="51"/>
      <c r="X40" s="50">
        <v>0</v>
      </c>
      <c r="Y40" s="51"/>
      <c r="Z40" s="50">
        <v>0</v>
      </c>
      <c r="AA40" s="51"/>
    </row>
    <row r="41" spans="1:254" s="12" customFormat="1" ht="21" customHeight="1" x14ac:dyDescent="0.2">
      <c r="A41" s="24" t="s">
        <v>34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16"/>
      <c r="S41" s="16"/>
      <c r="T41" s="16"/>
      <c r="U41" s="16"/>
      <c r="V41" s="16"/>
      <c r="W41" s="16"/>
      <c r="X41" s="16"/>
      <c r="Y41" s="16"/>
      <c r="Z41" s="25"/>
      <c r="AA41" s="25"/>
    </row>
    <row r="42" spans="1:254" s="12" customFormat="1" ht="32.25" customHeight="1" x14ac:dyDescent="0.2">
      <c r="A42" s="24" t="s">
        <v>30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  <c r="S42" s="25"/>
      <c r="T42" s="25"/>
      <c r="U42" s="25"/>
      <c r="V42" s="25"/>
      <c r="W42" s="25"/>
      <c r="X42" s="25"/>
      <c r="Y42" s="25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26"/>
      <c r="FA42" s="26"/>
      <c r="FB42" s="26"/>
      <c r="FC42" s="26"/>
      <c r="FD42" s="26"/>
      <c r="FE42" s="26"/>
      <c r="FF42" s="26"/>
      <c r="FG42" s="26"/>
      <c r="FH42" s="26"/>
      <c r="FI42" s="26"/>
      <c r="FJ42" s="26"/>
      <c r="FK42" s="26"/>
      <c r="FL42" s="26"/>
      <c r="FM42" s="26"/>
      <c r="FN42" s="26"/>
      <c r="FO42" s="26"/>
      <c r="FP42" s="26"/>
      <c r="FQ42" s="26"/>
      <c r="FR42" s="26"/>
      <c r="FS42" s="26"/>
      <c r="FT42" s="26"/>
      <c r="FU42" s="26"/>
      <c r="FV42" s="26"/>
      <c r="FW42" s="26"/>
      <c r="FX42" s="26"/>
      <c r="FY42" s="26"/>
      <c r="FZ42" s="26"/>
      <c r="GA42" s="26"/>
      <c r="GB42" s="26"/>
      <c r="GC42" s="26"/>
      <c r="GD42" s="26"/>
      <c r="GE42" s="26"/>
      <c r="GF42" s="26"/>
      <c r="GG42" s="26"/>
      <c r="GH42" s="26"/>
      <c r="GI42" s="26"/>
      <c r="GJ42" s="26"/>
      <c r="GK42" s="26"/>
      <c r="GL42" s="26"/>
      <c r="GM42" s="26"/>
      <c r="GN42" s="26"/>
      <c r="GO42" s="26"/>
      <c r="GP42" s="26"/>
      <c r="GQ42" s="26"/>
      <c r="GR42" s="26"/>
      <c r="GS42" s="26"/>
      <c r="GT42" s="26"/>
      <c r="GU42" s="26"/>
      <c r="GV42" s="26"/>
      <c r="GW42" s="26"/>
      <c r="GX42" s="26"/>
      <c r="GY42" s="26"/>
      <c r="GZ42" s="26"/>
      <c r="HA42" s="26"/>
      <c r="HB42" s="26"/>
      <c r="HC42" s="26"/>
      <c r="HD42" s="26"/>
      <c r="HE42" s="26"/>
      <c r="HF42" s="26"/>
      <c r="HG42" s="26"/>
      <c r="HH42" s="26"/>
      <c r="HI42" s="26"/>
      <c r="HJ42" s="26"/>
      <c r="HK42" s="26"/>
      <c r="HL42" s="26"/>
      <c r="HM42" s="26"/>
      <c r="HN42" s="26"/>
      <c r="HO42" s="26"/>
      <c r="HP42" s="26"/>
      <c r="HQ42" s="26"/>
      <c r="HR42" s="26"/>
      <c r="HS42" s="26"/>
      <c r="HT42" s="26"/>
      <c r="HU42" s="26"/>
      <c r="HV42" s="26"/>
      <c r="HW42" s="26"/>
      <c r="HX42" s="26"/>
      <c r="HY42" s="26"/>
      <c r="HZ42" s="26"/>
      <c r="IA42" s="26"/>
      <c r="IB42" s="26"/>
      <c r="IC42" s="26"/>
      <c r="ID42" s="26"/>
      <c r="IE42" s="26"/>
      <c r="IF42" s="26"/>
      <c r="IG42" s="26"/>
      <c r="IH42" s="26"/>
      <c r="II42" s="26"/>
      <c r="IJ42" s="26"/>
      <c r="IK42" s="26"/>
      <c r="IL42" s="26"/>
      <c r="IM42" s="26"/>
      <c r="IN42" s="26"/>
      <c r="IO42" s="26"/>
      <c r="IP42" s="26"/>
      <c r="IQ42" s="26"/>
      <c r="IR42" s="26"/>
      <c r="IS42" s="26"/>
      <c r="IT42" s="26"/>
    </row>
    <row r="43" spans="1:254" s="12" customFormat="1" ht="42.75" customHeight="1" x14ac:dyDescent="0.2">
      <c r="A43" s="32" t="s">
        <v>44</v>
      </c>
      <c r="R43" s="26"/>
      <c r="S43" s="26"/>
      <c r="T43" s="26"/>
      <c r="U43" s="26"/>
      <c r="V43" s="26"/>
      <c r="W43" s="26"/>
      <c r="X43" s="26"/>
      <c r="Y43" s="26"/>
    </row>
    <row r="44" spans="1:254" s="12" customFormat="1" ht="16.5" customHeight="1" x14ac:dyDescent="0.2">
      <c r="A44" s="26" t="s">
        <v>31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Z44" s="25"/>
      <c r="AA44" s="25"/>
    </row>
    <row r="45" spans="1:254" x14ac:dyDescent="0.2">
      <c r="R45" s="25"/>
      <c r="S45" s="25"/>
      <c r="T45" s="25"/>
      <c r="U45" s="25"/>
      <c r="V45" s="25"/>
      <c r="W45" s="25"/>
      <c r="X45" s="25"/>
      <c r="Y45" s="25"/>
    </row>
    <row r="46" spans="1:254" ht="18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Z46" s="28"/>
      <c r="AA46" s="28"/>
    </row>
    <row r="47" spans="1:254" x14ac:dyDescent="0.2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8"/>
      <c r="S47" s="28"/>
      <c r="T47" s="28"/>
      <c r="U47" s="28"/>
      <c r="V47" s="28"/>
      <c r="W47" s="28"/>
      <c r="X47" s="28"/>
      <c r="Y47" s="28"/>
      <c r="Z47" s="27"/>
      <c r="AA47" s="27"/>
    </row>
    <row r="48" spans="1:254" x14ac:dyDescent="0.2">
      <c r="B48" s="31"/>
      <c r="C48" s="27"/>
      <c r="D48" s="31"/>
      <c r="E48" s="27"/>
      <c r="F48" s="31"/>
      <c r="G48" s="27"/>
      <c r="H48" s="31"/>
      <c r="I48" s="27"/>
      <c r="J48" s="31"/>
      <c r="K48" s="27"/>
      <c r="L48" s="31"/>
      <c r="M48" s="27"/>
      <c r="N48" s="31"/>
      <c r="O48" s="27"/>
      <c r="P48" s="31"/>
      <c r="Q48" s="27"/>
      <c r="R48" s="27"/>
      <c r="S48" s="27"/>
      <c r="T48" s="27"/>
      <c r="U48" s="27"/>
      <c r="V48" s="27"/>
      <c r="W48" s="27"/>
      <c r="X48" s="27"/>
      <c r="Y48" s="27"/>
      <c r="Z48" s="31"/>
      <c r="AA48" s="27"/>
    </row>
    <row r="49" spans="18:25" x14ac:dyDescent="0.2">
      <c r="R49" s="31"/>
      <c r="S49" s="27"/>
      <c r="T49" s="31"/>
      <c r="U49" s="27"/>
      <c r="V49" s="31"/>
      <c r="W49" s="27"/>
      <c r="X49" s="31"/>
      <c r="Y49" s="27"/>
    </row>
  </sheetData>
  <mergeCells count="77">
    <mergeCell ref="R40:S40"/>
    <mergeCell ref="R4:S4"/>
    <mergeCell ref="R36:S36"/>
    <mergeCell ref="R37:S37"/>
    <mergeCell ref="R38:S38"/>
    <mergeCell ref="R39:S39"/>
    <mergeCell ref="Z40:AA40"/>
    <mergeCell ref="F4:G4"/>
    <mergeCell ref="F36:G36"/>
    <mergeCell ref="F37:G37"/>
    <mergeCell ref="F38:G38"/>
    <mergeCell ref="H4:I4"/>
    <mergeCell ref="H36:I36"/>
    <mergeCell ref="H37:I37"/>
    <mergeCell ref="H38:I38"/>
    <mergeCell ref="Z4:AA4"/>
    <mergeCell ref="Z36:AA36"/>
    <mergeCell ref="Z37:AA37"/>
    <mergeCell ref="Z38:AA38"/>
    <mergeCell ref="Z39:AA39"/>
    <mergeCell ref="H39:I39"/>
    <mergeCell ref="H40:I40"/>
    <mergeCell ref="B4:C4"/>
    <mergeCell ref="B37:C37"/>
    <mergeCell ref="B38:C38"/>
    <mergeCell ref="B39:C39"/>
    <mergeCell ref="B40:C40"/>
    <mergeCell ref="B36:C36"/>
    <mergeCell ref="D40:E40"/>
    <mergeCell ref="D39:E39"/>
    <mergeCell ref="D38:E38"/>
    <mergeCell ref="D37:E37"/>
    <mergeCell ref="D4:E4"/>
    <mergeCell ref="F39:G39"/>
    <mergeCell ref="F40:G40"/>
    <mergeCell ref="J4:K4"/>
    <mergeCell ref="J36:K36"/>
    <mergeCell ref="J37:K37"/>
    <mergeCell ref="J38:K38"/>
    <mergeCell ref="J39:K39"/>
    <mergeCell ref="J40:K40"/>
    <mergeCell ref="L40:M40"/>
    <mergeCell ref="L4:M4"/>
    <mergeCell ref="L37:M37"/>
    <mergeCell ref="L38:M38"/>
    <mergeCell ref="L39:M39"/>
    <mergeCell ref="L36:M36"/>
    <mergeCell ref="N40:O40"/>
    <mergeCell ref="N4:O4"/>
    <mergeCell ref="N36:O36"/>
    <mergeCell ref="N37:O37"/>
    <mergeCell ref="N38:O38"/>
    <mergeCell ref="N39:O39"/>
    <mergeCell ref="P40:Q40"/>
    <mergeCell ref="P4:Q4"/>
    <mergeCell ref="P36:Q36"/>
    <mergeCell ref="P37:Q37"/>
    <mergeCell ref="P38:Q38"/>
    <mergeCell ref="P39:Q39"/>
    <mergeCell ref="T40:U40"/>
    <mergeCell ref="T4:U4"/>
    <mergeCell ref="T36:U36"/>
    <mergeCell ref="T37:U37"/>
    <mergeCell ref="T38:U38"/>
    <mergeCell ref="T39:U39"/>
    <mergeCell ref="V40:W40"/>
    <mergeCell ref="V4:W4"/>
    <mergeCell ref="V36:W36"/>
    <mergeCell ref="V37:W37"/>
    <mergeCell ref="V38:W38"/>
    <mergeCell ref="V39:W39"/>
    <mergeCell ref="X40:Y40"/>
    <mergeCell ref="X4:Y4"/>
    <mergeCell ref="X36:Y36"/>
    <mergeCell ref="X37:Y37"/>
    <mergeCell ref="X38:Y38"/>
    <mergeCell ref="X39:Y39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M49"/>
  <sheetViews>
    <sheetView view="pageBreakPreview" zoomScale="70" zoomScaleNormal="80" zoomScaleSheetLayoutView="70" workbookViewId="0">
      <pane xSplit="1" ySplit="5" topLeftCell="P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40625" defaultRowHeight="14.25" x14ac:dyDescent="0.2"/>
  <cols>
    <col min="1" max="1" width="74" style="16" customWidth="1"/>
    <col min="2" max="2" width="11.7109375" style="16" customWidth="1"/>
    <col min="3" max="3" width="14.5703125" style="16" customWidth="1"/>
    <col min="4" max="4" width="11.7109375" style="16" customWidth="1"/>
    <col min="5" max="5" width="14.5703125" style="16" customWidth="1"/>
    <col min="6" max="6" width="11.42578125" style="16" customWidth="1"/>
    <col min="7" max="7" width="14.5703125" style="16" customWidth="1"/>
    <col min="8" max="8" width="11.28515625" style="16" customWidth="1"/>
    <col min="9" max="9" width="14.5703125" style="16" customWidth="1"/>
    <col min="10" max="10" width="11.28515625" style="16" customWidth="1"/>
    <col min="11" max="11" width="14.5703125" style="16" customWidth="1"/>
    <col min="12" max="12" width="11.28515625" style="16" customWidth="1"/>
    <col min="13" max="13" width="14.5703125" style="16" customWidth="1"/>
    <col min="14" max="14" width="11.28515625" style="16" customWidth="1"/>
    <col min="15" max="15" width="14.5703125" style="16" customWidth="1"/>
    <col min="16" max="16" width="11.28515625" style="16" customWidth="1"/>
    <col min="17" max="17" width="14.5703125" style="16" customWidth="1"/>
    <col min="18" max="18" width="11.28515625" style="16" customWidth="1"/>
    <col min="19" max="19" width="14.5703125" style="16" customWidth="1"/>
    <col min="20" max="20" width="11.28515625" style="16" customWidth="1"/>
    <col min="21" max="21" width="14.5703125" style="16" customWidth="1"/>
    <col min="22" max="22" width="11.28515625" style="16" customWidth="1"/>
    <col min="23" max="23" width="14.5703125" style="16" customWidth="1"/>
    <col min="24" max="24" width="11.28515625" style="16" customWidth="1"/>
    <col min="25" max="25" width="14.5703125" style="16" customWidth="1"/>
    <col min="26" max="26" width="11.28515625" style="16" customWidth="1"/>
    <col min="27" max="27" width="14.5703125" style="16" customWidth="1"/>
    <col min="28" max="28" width="15.140625" style="16" customWidth="1"/>
    <col min="29" max="29" width="16.42578125" style="16" customWidth="1"/>
    <col min="30" max="16384" width="9.140625" style="16"/>
  </cols>
  <sheetData>
    <row r="1" spans="1:2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t="15.75" customHeight="1" x14ac:dyDescent="0.25">
      <c r="A4" s="11"/>
      <c r="B4" s="52" t="s">
        <v>51</v>
      </c>
      <c r="C4" s="53"/>
      <c r="D4" s="52" t="s">
        <v>94</v>
      </c>
      <c r="E4" s="53"/>
      <c r="F4" s="52" t="s">
        <v>95</v>
      </c>
      <c r="G4" s="53"/>
      <c r="H4" s="52" t="s">
        <v>96</v>
      </c>
      <c r="I4" s="53"/>
      <c r="J4" s="52" t="s">
        <v>97</v>
      </c>
      <c r="K4" s="53"/>
      <c r="L4" s="52" t="s">
        <v>98</v>
      </c>
      <c r="M4" s="53"/>
      <c r="N4" s="52" t="s">
        <v>99</v>
      </c>
      <c r="O4" s="53"/>
      <c r="P4" s="52" t="s">
        <v>100</v>
      </c>
      <c r="Q4" s="53"/>
      <c r="R4" s="52" t="s">
        <v>101</v>
      </c>
      <c r="S4" s="53"/>
      <c r="T4" s="52" t="s">
        <v>102</v>
      </c>
      <c r="U4" s="53"/>
      <c r="V4" s="52" t="s">
        <v>103</v>
      </c>
      <c r="W4" s="53"/>
      <c r="X4" s="52" t="s">
        <v>104</v>
      </c>
      <c r="Y4" s="53"/>
      <c r="Z4" s="52" t="s">
        <v>105</v>
      </c>
      <c r="AA4" s="53"/>
      <c r="AB4" s="52" t="s">
        <v>106</v>
      </c>
      <c r="AC4" s="53"/>
    </row>
    <row r="5" spans="1:29" ht="54" customHeight="1" x14ac:dyDescent="0.2">
      <c r="A5" s="45" t="s">
        <v>39</v>
      </c>
      <c r="B5" s="9" t="s">
        <v>3</v>
      </c>
      <c r="C5" s="10" t="s">
        <v>4</v>
      </c>
      <c r="D5" s="40" t="s">
        <v>3</v>
      </c>
      <c r="E5" s="41" t="s">
        <v>46</v>
      </c>
      <c r="F5" s="40" t="s">
        <v>3</v>
      </c>
      <c r="G5" s="41" t="s">
        <v>46</v>
      </c>
      <c r="H5" s="40" t="s">
        <v>3</v>
      </c>
      <c r="I5" s="41" t="s">
        <v>46</v>
      </c>
      <c r="J5" s="40" t="s">
        <v>3</v>
      </c>
      <c r="K5" s="41" t="s">
        <v>46</v>
      </c>
      <c r="L5" s="40" t="s">
        <v>3</v>
      </c>
      <c r="M5" s="41" t="s">
        <v>46</v>
      </c>
      <c r="N5" s="40" t="s">
        <v>3</v>
      </c>
      <c r="O5" s="41" t="s">
        <v>46</v>
      </c>
      <c r="P5" s="40" t="s">
        <v>3</v>
      </c>
      <c r="Q5" s="41" t="s">
        <v>46</v>
      </c>
      <c r="R5" s="40" t="s">
        <v>3</v>
      </c>
      <c r="S5" s="41" t="s">
        <v>46</v>
      </c>
      <c r="T5" s="40" t="s">
        <v>3</v>
      </c>
      <c r="U5" s="41" t="s">
        <v>46</v>
      </c>
      <c r="V5" s="40" t="s">
        <v>3</v>
      </c>
      <c r="W5" s="41" t="s">
        <v>46</v>
      </c>
      <c r="X5" s="40" t="s">
        <v>3</v>
      </c>
      <c r="Y5" s="41" t="s">
        <v>46</v>
      </c>
      <c r="Z5" s="40" t="s">
        <v>3</v>
      </c>
      <c r="AA5" s="41" t="s">
        <v>46</v>
      </c>
      <c r="AB5" s="40" t="s">
        <v>3</v>
      </c>
      <c r="AC5" s="41" t="s">
        <v>4</v>
      </c>
    </row>
    <row r="6" spans="1:29" ht="13.5" customHeight="1" x14ac:dyDescent="0.2">
      <c r="A6" s="43" t="s">
        <v>5</v>
      </c>
      <c r="B6" s="13">
        <v>32</v>
      </c>
      <c r="C6" s="36">
        <v>32940.353976505867</v>
      </c>
      <c r="D6" s="44">
        <v>0</v>
      </c>
      <c r="E6" s="42">
        <v>0</v>
      </c>
      <c r="F6" s="44">
        <v>0</v>
      </c>
      <c r="G6" s="42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9">
        <v>3</v>
      </c>
      <c r="Q6" s="39">
        <v>4621.0613279999998</v>
      </c>
      <c r="R6" s="39">
        <v>0</v>
      </c>
      <c r="S6" s="39">
        <v>0</v>
      </c>
      <c r="T6" s="39">
        <v>0</v>
      </c>
      <c r="U6" s="39">
        <v>0</v>
      </c>
      <c r="V6" s="39">
        <v>0</v>
      </c>
      <c r="W6" s="39">
        <v>0</v>
      </c>
      <c r="X6" s="39">
        <v>0</v>
      </c>
      <c r="Y6" s="39">
        <v>0</v>
      </c>
      <c r="Z6" s="39">
        <v>6</v>
      </c>
      <c r="AA6" s="39">
        <v>112212.022535168</v>
      </c>
      <c r="AB6" s="39">
        <v>9</v>
      </c>
      <c r="AC6" s="42">
        <v>116833.08386316799</v>
      </c>
    </row>
    <row r="7" spans="1:2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1</v>
      </c>
      <c r="Y7" s="39">
        <v>505.6</v>
      </c>
      <c r="Z7" s="39">
        <v>0</v>
      </c>
      <c r="AA7" s="39">
        <v>0</v>
      </c>
      <c r="AB7" s="39">
        <v>1</v>
      </c>
      <c r="AC7" s="42">
        <v>505.6</v>
      </c>
    </row>
    <row r="8" spans="1:2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1</v>
      </c>
      <c r="AA8" s="39">
        <v>55922.275999999998</v>
      </c>
      <c r="AB8" s="39">
        <v>1</v>
      </c>
      <c r="AC8" s="42">
        <v>55922.275999999998</v>
      </c>
    </row>
    <row r="9" spans="1:29" ht="13.5" customHeight="1" x14ac:dyDescent="0.2">
      <c r="A9" s="19" t="s">
        <v>7</v>
      </c>
      <c r="B9" s="13">
        <v>3</v>
      </c>
      <c r="C9" s="36">
        <v>6761.8629202000002</v>
      </c>
      <c r="D9" s="13">
        <v>0</v>
      </c>
      <c r="E9" s="36">
        <v>0</v>
      </c>
      <c r="F9" s="13">
        <v>0</v>
      </c>
      <c r="G9" s="36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42">
        <v>0</v>
      </c>
    </row>
    <row r="10" spans="1:2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42">
        <v>0</v>
      </c>
    </row>
    <row r="11" spans="1:29" ht="13.5" customHeight="1" x14ac:dyDescent="0.2">
      <c r="A11" s="19" t="s">
        <v>9</v>
      </c>
      <c r="B11" s="13">
        <v>6</v>
      </c>
      <c r="C11" s="36">
        <v>1070.4802838708561</v>
      </c>
      <c r="D11" s="13">
        <v>0</v>
      </c>
      <c r="E11" s="36">
        <v>0</v>
      </c>
      <c r="F11" s="13">
        <v>0</v>
      </c>
      <c r="G11" s="36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1</v>
      </c>
      <c r="O11" s="39">
        <v>322.48607480568802</v>
      </c>
      <c r="P11" s="39">
        <v>1</v>
      </c>
      <c r="Q11" s="39">
        <v>5341.2590827207405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2</v>
      </c>
      <c r="AC11" s="42">
        <v>5663.7451575264286</v>
      </c>
    </row>
    <row r="12" spans="1:29" ht="13.5" customHeight="1" x14ac:dyDescent="0.2">
      <c r="A12" s="19" t="s">
        <v>10</v>
      </c>
      <c r="B12" s="13">
        <v>5</v>
      </c>
      <c r="C12" s="36">
        <v>5313.4215923731826</v>
      </c>
      <c r="D12" s="13">
        <v>0</v>
      </c>
      <c r="E12" s="36">
        <v>0</v>
      </c>
      <c r="F12" s="13">
        <v>0</v>
      </c>
      <c r="G12" s="36">
        <v>0</v>
      </c>
      <c r="H12" s="39">
        <v>0</v>
      </c>
      <c r="I12" s="39">
        <v>0</v>
      </c>
      <c r="J12" s="39">
        <v>0</v>
      </c>
      <c r="K12" s="39">
        <v>0</v>
      </c>
      <c r="L12" s="39">
        <v>1</v>
      </c>
      <c r="M12" s="39">
        <v>514.17823464000003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1</v>
      </c>
      <c r="AC12" s="42">
        <v>514.17823464000003</v>
      </c>
    </row>
    <row r="13" spans="1:2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42">
        <v>0</v>
      </c>
    </row>
    <row r="14" spans="1:29" ht="13.5" customHeight="1" x14ac:dyDescent="0.2">
      <c r="A14" s="19" t="s">
        <v>12</v>
      </c>
      <c r="B14" s="13">
        <v>1</v>
      </c>
      <c r="C14" s="36">
        <v>1805</v>
      </c>
      <c r="D14" s="13">
        <v>0</v>
      </c>
      <c r="E14" s="36">
        <v>0</v>
      </c>
      <c r="F14" s="13">
        <v>0</v>
      </c>
      <c r="G14" s="36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42">
        <v>0</v>
      </c>
    </row>
    <row r="15" spans="1:2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42">
        <v>0</v>
      </c>
    </row>
    <row r="16" spans="1:2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42">
        <v>0</v>
      </c>
    </row>
    <row r="17" spans="1:2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2</v>
      </c>
      <c r="Y17" s="39">
        <v>3830.4</v>
      </c>
      <c r="Z17" s="39">
        <v>0</v>
      </c>
      <c r="AA17" s="39">
        <v>0</v>
      </c>
      <c r="AB17" s="39">
        <v>2</v>
      </c>
      <c r="AC17" s="42">
        <v>3830.4</v>
      </c>
    </row>
    <row r="18" spans="1:2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42"/>
    </row>
    <row r="19" spans="1:29" ht="13.5" customHeight="1" x14ac:dyDescent="0.2">
      <c r="A19" s="19" t="s">
        <v>16</v>
      </c>
      <c r="B19" s="13">
        <v>3</v>
      </c>
      <c r="C19" s="36">
        <v>3701.1537379599999</v>
      </c>
      <c r="D19" s="13">
        <v>0</v>
      </c>
      <c r="E19" s="36">
        <v>0</v>
      </c>
      <c r="F19" s="13">
        <v>0</v>
      </c>
      <c r="G19" s="36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42">
        <v>0</v>
      </c>
    </row>
    <row r="20" spans="1:29" ht="13.5" customHeight="1" x14ac:dyDescent="0.2">
      <c r="A20" s="19" t="s">
        <v>17</v>
      </c>
      <c r="B20" s="13">
        <v>3</v>
      </c>
      <c r="C20" s="36">
        <v>342.60209400000002</v>
      </c>
      <c r="D20" s="13">
        <v>0</v>
      </c>
      <c r="E20" s="36">
        <v>0</v>
      </c>
      <c r="F20" s="13">
        <v>0</v>
      </c>
      <c r="G20" s="36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42">
        <v>0</v>
      </c>
    </row>
    <row r="21" spans="1:2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39">
        <v>0</v>
      </c>
      <c r="I21" s="39">
        <v>0</v>
      </c>
      <c r="J21" s="39">
        <v>0</v>
      </c>
      <c r="K21" s="39">
        <v>0</v>
      </c>
      <c r="L21" s="39">
        <v>1</v>
      </c>
      <c r="M21" s="39">
        <v>514.17823464000003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3</v>
      </c>
      <c r="Y21" s="39">
        <v>4336</v>
      </c>
      <c r="Z21" s="39">
        <v>0</v>
      </c>
      <c r="AA21" s="39">
        <v>0</v>
      </c>
      <c r="AB21" s="39">
        <v>4</v>
      </c>
      <c r="AC21" s="42">
        <v>4850.1782346400005</v>
      </c>
    </row>
    <row r="22" spans="1:29" ht="13.5" customHeight="1" x14ac:dyDescent="0.2">
      <c r="A22" s="19" t="s">
        <v>19</v>
      </c>
      <c r="B22" s="13">
        <v>8</v>
      </c>
      <c r="C22" s="36">
        <v>3245.0977532882835</v>
      </c>
      <c r="D22" s="13">
        <v>0</v>
      </c>
      <c r="E22" s="36">
        <v>0</v>
      </c>
      <c r="F22" s="13">
        <v>0</v>
      </c>
      <c r="G22" s="36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42">
        <v>0</v>
      </c>
    </row>
    <row r="23" spans="1:29" ht="13.5" customHeight="1" x14ac:dyDescent="0.2">
      <c r="A23" s="19" t="s">
        <v>1</v>
      </c>
      <c r="B23" s="13">
        <v>4</v>
      </c>
      <c r="C23" s="36">
        <v>2800.04</v>
      </c>
      <c r="D23" s="13">
        <v>0</v>
      </c>
      <c r="E23" s="36">
        <v>0</v>
      </c>
      <c r="F23" s="13">
        <v>0</v>
      </c>
      <c r="G23" s="36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2</v>
      </c>
      <c r="AA23" s="39">
        <v>50583</v>
      </c>
      <c r="AB23" s="39">
        <v>2</v>
      </c>
      <c r="AC23" s="42">
        <v>50583</v>
      </c>
    </row>
    <row r="24" spans="1:2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1</v>
      </c>
      <c r="AA24" s="39">
        <v>1</v>
      </c>
      <c r="AB24" s="39">
        <v>1</v>
      </c>
      <c r="AC24" s="42">
        <v>1</v>
      </c>
    </row>
    <row r="25" spans="1:29" ht="13.5" customHeight="1" x14ac:dyDescent="0.2">
      <c r="A25" s="19" t="s">
        <v>20</v>
      </c>
      <c r="B25" s="13">
        <v>14</v>
      </c>
      <c r="C25" s="36">
        <v>9384.3943705090605</v>
      </c>
      <c r="D25" s="13">
        <v>0</v>
      </c>
      <c r="E25" s="36">
        <v>0</v>
      </c>
      <c r="F25" s="13">
        <v>0</v>
      </c>
      <c r="G25" s="36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1</v>
      </c>
      <c r="O25" s="39">
        <v>322.48607480568802</v>
      </c>
      <c r="P25" s="39">
        <v>4</v>
      </c>
      <c r="Q25" s="39">
        <v>9962.3204107207403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5</v>
      </c>
      <c r="AC25" s="42">
        <v>10284.8064855264</v>
      </c>
    </row>
    <row r="26" spans="1:2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42">
        <v>0</v>
      </c>
    </row>
    <row r="27" spans="1:2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42">
        <v>0</v>
      </c>
    </row>
    <row r="28" spans="1:2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2</v>
      </c>
      <c r="AA28" s="39">
        <v>59232.022535168006</v>
      </c>
      <c r="AB28" s="39">
        <v>2</v>
      </c>
      <c r="AC28" s="42">
        <v>59232.022535168006</v>
      </c>
    </row>
    <row r="29" spans="1:2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42">
        <v>0</v>
      </c>
    </row>
    <row r="30" spans="1:2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42">
        <v>0</v>
      </c>
    </row>
    <row r="31" spans="1:29" ht="13.5" customHeight="1" x14ac:dyDescent="0.2">
      <c r="A31" s="19" t="s">
        <v>26</v>
      </c>
      <c r="B31" s="13">
        <v>1</v>
      </c>
      <c r="C31" s="36">
        <v>674.72642084255995</v>
      </c>
      <c r="D31" s="13">
        <v>0</v>
      </c>
      <c r="E31" s="36">
        <v>0</v>
      </c>
      <c r="F31" s="13">
        <v>0</v>
      </c>
      <c r="G31" s="36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42">
        <v>0</v>
      </c>
    </row>
    <row r="32" spans="1:2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42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42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42">
        <v>0</v>
      </c>
    </row>
    <row r="35" spans="1:247" ht="13.5" customHeight="1" x14ac:dyDescent="0.2">
      <c r="A35" s="19" t="s">
        <v>2</v>
      </c>
      <c r="B35" s="13">
        <v>7</v>
      </c>
      <c r="C35" s="36">
        <v>23924.8229202</v>
      </c>
      <c r="D35" s="13">
        <v>0</v>
      </c>
      <c r="E35" s="36">
        <v>0</v>
      </c>
      <c r="F35" s="13">
        <v>0</v>
      </c>
      <c r="G35" s="36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2</v>
      </c>
      <c r="AA35" s="39">
        <v>58318.275999999998</v>
      </c>
      <c r="AB35" s="39">
        <v>2</v>
      </c>
      <c r="AC35" s="42">
        <v>58318.275999999998</v>
      </c>
    </row>
    <row r="36" spans="1:247" ht="15" customHeight="1" x14ac:dyDescent="0.25">
      <c r="A36" s="21"/>
      <c r="B36" s="52"/>
      <c r="C36" s="53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37"/>
      <c r="AC36" s="38"/>
    </row>
    <row r="37" spans="1:247" ht="15" x14ac:dyDescent="0.2">
      <c r="A37" s="18" t="s">
        <v>41</v>
      </c>
      <c r="B37" s="54" t="s">
        <v>91</v>
      </c>
      <c r="C37" s="55"/>
      <c r="D37" s="54" t="s">
        <v>50</v>
      </c>
      <c r="E37" s="55"/>
      <c r="F37" s="54" t="s">
        <v>50</v>
      </c>
      <c r="G37" s="55"/>
      <c r="H37" s="54" t="s">
        <v>56</v>
      </c>
      <c r="I37" s="55"/>
      <c r="J37" s="54" t="s">
        <v>49</v>
      </c>
      <c r="K37" s="55"/>
      <c r="L37" s="54" t="s">
        <v>64</v>
      </c>
      <c r="M37" s="55"/>
      <c r="N37" s="54" t="s">
        <v>50</v>
      </c>
      <c r="O37" s="55"/>
      <c r="P37" s="54" t="s">
        <v>65</v>
      </c>
      <c r="Q37" s="55"/>
      <c r="R37" s="54" t="s">
        <v>49</v>
      </c>
      <c r="S37" s="55"/>
      <c r="T37" s="54" t="s">
        <v>47</v>
      </c>
      <c r="U37" s="55"/>
      <c r="V37" s="54" t="s">
        <v>49</v>
      </c>
      <c r="W37" s="55"/>
      <c r="X37" s="54" t="s">
        <v>65</v>
      </c>
      <c r="Y37" s="55"/>
      <c r="Z37" s="54" t="s">
        <v>108</v>
      </c>
      <c r="AA37" s="55"/>
      <c r="AB37" s="54" t="s">
        <v>109</v>
      </c>
      <c r="AC37" s="55"/>
    </row>
    <row r="38" spans="1:247" s="22" customFormat="1" ht="29.25" customHeight="1" x14ac:dyDescent="0.25">
      <c r="A38" s="20" t="s">
        <v>42</v>
      </c>
      <c r="B38" s="56" t="s">
        <v>93</v>
      </c>
      <c r="C38" s="57"/>
      <c r="D38" s="56" t="s">
        <v>50</v>
      </c>
      <c r="E38" s="57"/>
      <c r="F38" s="56" t="s">
        <v>50</v>
      </c>
      <c r="G38" s="57"/>
      <c r="H38" s="56" t="s">
        <v>50</v>
      </c>
      <c r="I38" s="57"/>
      <c r="J38" s="56" t="s">
        <v>50</v>
      </c>
      <c r="K38" s="57"/>
      <c r="L38" s="56" t="s">
        <v>65</v>
      </c>
      <c r="M38" s="57"/>
      <c r="N38" s="56" t="s">
        <v>65</v>
      </c>
      <c r="O38" s="57"/>
      <c r="P38" s="56" t="s">
        <v>49</v>
      </c>
      <c r="Q38" s="57"/>
      <c r="R38" s="56" t="s">
        <v>50</v>
      </c>
      <c r="S38" s="57"/>
      <c r="T38" s="56" t="s">
        <v>50</v>
      </c>
      <c r="U38" s="57"/>
      <c r="V38" s="56" t="s">
        <v>50</v>
      </c>
      <c r="W38" s="57"/>
      <c r="X38" s="56" t="s">
        <v>72</v>
      </c>
      <c r="Y38" s="57"/>
      <c r="Z38" s="56" t="s">
        <v>107</v>
      </c>
      <c r="AA38" s="57"/>
      <c r="AB38" s="56" t="s">
        <v>110</v>
      </c>
      <c r="AC38" s="57"/>
    </row>
    <row r="39" spans="1:247" s="22" customFormat="1" ht="29.25" customHeight="1" x14ac:dyDescent="0.25">
      <c r="A39" s="20" t="s">
        <v>43</v>
      </c>
      <c r="B39" s="56">
        <v>50808.097934909907</v>
      </c>
      <c r="C39" s="57"/>
      <c r="D39" s="56">
        <v>0</v>
      </c>
      <c r="E39" s="57"/>
      <c r="F39" s="56">
        <v>0</v>
      </c>
      <c r="G39" s="57"/>
      <c r="H39" s="56">
        <v>0</v>
      </c>
      <c r="I39" s="57"/>
      <c r="J39" s="56">
        <v>0</v>
      </c>
      <c r="K39" s="57"/>
      <c r="L39" s="56">
        <v>514.17823464000003</v>
      </c>
      <c r="M39" s="57"/>
      <c r="N39" s="56">
        <v>322.48607480568802</v>
      </c>
      <c r="O39" s="57"/>
      <c r="P39" s="56">
        <v>9962.3204107207403</v>
      </c>
      <c r="Q39" s="57"/>
      <c r="R39" s="56">
        <v>0</v>
      </c>
      <c r="S39" s="57"/>
      <c r="T39" s="56">
        <v>0</v>
      </c>
      <c r="U39" s="57"/>
      <c r="V39" s="56">
        <v>0</v>
      </c>
      <c r="W39" s="57"/>
      <c r="X39" s="56">
        <v>4336</v>
      </c>
      <c r="Y39" s="57"/>
      <c r="Z39" s="56">
        <v>168134.298535168</v>
      </c>
      <c r="AA39" s="57"/>
      <c r="AB39" s="56">
        <v>183269.28325533401</v>
      </c>
      <c r="AC39" s="57"/>
    </row>
    <row r="40" spans="1:247" s="22" customFormat="1" ht="13.5" customHeight="1" x14ac:dyDescent="0.25">
      <c r="A40" s="23" t="s">
        <v>35</v>
      </c>
      <c r="B40" s="50">
        <v>1</v>
      </c>
      <c r="C40" s="51"/>
      <c r="D40" s="50">
        <v>0</v>
      </c>
      <c r="E40" s="51"/>
      <c r="F40" s="50">
        <v>0</v>
      </c>
      <c r="G40" s="51"/>
      <c r="H40" s="50">
        <v>0</v>
      </c>
      <c r="I40" s="51"/>
      <c r="J40" s="50">
        <v>0</v>
      </c>
      <c r="K40" s="51"/>
      <c r="L40" s="50">
        <v>0</v>
      </c>
      <c r="M40" s="51"/>
      <c r="N40" s="50">
        <v>0</v>
      </c>
      <c r="O40" s="51"/>
      <c r="P40" s="50">
        <v>0</v>
      </c>
      <c r="Q40" s="51"/>
      <c r="R40" s="50">
        <v>0</v>
      </c>
      <c r="S40" s="51"/>
      <c r="T40" s="50">
        <v>0</v>
      </c>
      <c r="U40" s="51"/>
      <c r="V40" s="50">
        <v>0</v>
      </c>
      <c r="W40" s="51"/>
      <c r="X40" s="50">
        <v>0</v>
      </c>
      <c r="Y40" s="51"/>
      <c r="Z40" s="50">
        <v>0</v>
      </c>
      <c r="AA40" s="51"/>
      <c r="AB40" s="50">
        <v>0</v>
      </c>
      <c r="AC40" s="51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  <c r="Y44" s="26"/>
      <c r="AA44" s="26"/>
      <c r="AC44" s="26"/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30" x14ac:dyDescent="0.2">
      <c r="B49" s="31"/>
      <c r="C49" s="27"/>
      <c r="D49" s="31"/>
      <c r="E49" s="27"/>
      <c r="F49" s="31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31"/>
    </row>
  </sheetData>
  <mergeCells count="71">
    <mergeCell ref="Z4:AA4"/>
    <mergeCell ref="Z37:AA37"/>
    <mergeCell ref="Z38:AA38"/>
    <mergeCell ref="Z39:AA39"/>
    <mergeCell ref="Z40:AA40"/>
    <mergeCell ref="X4:Y4"/>
    <mergeCell ref="X37:Y37"/>
    <mergeCell ref="X38:Y38"/>
    <mergeCell ref="X39:Y39"/>
    <mergeCell ref="X40:Y40"/>
    <mergeCell ref="R4:S4"/>
    <mergeCell ref="R37:S37"/>
    <mergeCell ref="R38:S38"/>
    <mergeCell ref="R39:S39"/>
    <mergeCell ref="R40:S40"/>
    <mergeCell ref="P38:Q38"/>
    <mergeCell ref="P39:Q39"/>
    <mergeCell ref="P40:Q40"/>
    <mergeCell ref="D38:E38"/>
    <mergeCell ref="F38:G38"/>
    <mergeCell ref="L38:M38"/>
    <mergeCell ref="L39:M39"/>
    <mergeCell ref="L40:M40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T4:U4"/>
    <mergeCell ref="T37:U37"/>
    <mergeCell ref="T38:U38"/>
    <mergeCell ref="T39:U39"/>
    <mergeCell ref="T40:U40"/>
    <mergeCell ref="V4:W4"/>
    <mergeCell ref="V37:W37"/>
    <mergeCell ref="V38:W38"/>
    <mergeCell ref="V39:W39"/>
    <mergeCell ref="V40:W40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20.28515625" style="16" customWidth="1"/>
    <col min="20" max="16384" width="9.140625" style="16"/>
  </cols>
  <sheetData>
    <row r="1" spans="1:1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9" ht="15.75" customHeight="1" x14ac:dyDescent="0.25">
      <c r="A4" s="11"/>
      <c r="B4" s="52" t="s">
        <v>51</v>
      </c>
      <c r="C4" s="53"/>
      <c r="D4" s="52" t="s">
        <v>84</v>
      </c>
      <c r="E4" s="53"/>
      <c r="F4" s="52" t="s">
        <v>85</v>
      </c>
      <c r="G4" s="53"/>
      <c r="H4" s="52" t="s">
        <v>86</v>
      </c>
      <c r="I4" s="53"/>
      <c r="J4" s="52" t="s">
        <v>87</v>
      </c>
      <c r="K4" s="53"/>
      <c r="L4" s="52" t="s">
        <v>88</v>
      </c>
      <c r="M4" s="53"/>
      <c r="N4" s="52" t="s">
        <v>89</v>
      </c>
      <c r="O4" s="53"/>
      <c r="P4" s="52" t="s">
        <v>90</v>
      </c>
      <c r="Q4" s="53"/>
      <c r="R4" s="52" t="s">
        <v>113</v>
      </c>
      <c r="S4" s="53"/>
    </row>
    <row r="5" spans="1:1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</v>
      </c>
      <c r="R5" s="9" t="s">
        <v>3</v>
      </c>
      <c r="S5" s="10" t="s">
        <v>4</v>
      </c>
    </row>
    <row r="6" spans="1:19" ht="13.5" customHeight="1" x14ac:dyDescent="0.2">
      <c r="A6" s="19" t="s">
        <v>5</v>
      </c>
      <c r="B6" s="34">
        <v>16</v>
      </c>
      <c r="C6" s="35">
        <v>20619.550835810001</v>
      </c>
      <c r="D6" s="34">
        <v>0</v>
      </c>
      <c r="E6" s="35">
        <v>0</v>
      </c>
      <c r="F6" s="34">
        <v>0</v>
      </c>
      <c r="G6" s="35">
        <v>0</v>
      </c>
      <c r="H6" s="34">
        <v>10</v>
      </c>
      <c r="I6" s="35">
        <v>5477.3237629224741</v>
      </c>
      <c r="J6" s="34">
        <v>0</v>
      </c>
      <c r="K6" s="35">
        <v>0</v>
      </c>
      <c r="L6" s="34">
        <v>1</v>
      </c>
      <c r="M6" s="35">
        <v>1687</v>
      </c>
      <c r="N6" s="34">
        <v>0</v>
      </c>
      <c r="O6" s="35">
        <v>0</v>
      </c>
      <c r="P6" s="34">
        <v>5</v>
      </c>
      <c r="Q6" s="35">
        <v>5156.4793777733912</v>
      </c>
      <c r="R6" s="13">
        <v>16</v>
      </c>
      <c r="S6" s="36">
        <v>12320.803140695865</v>
      </c>
    </row>
    <row r="7" spans="1:1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0</v>
      </c>
      <c r="S7" s="36">
        <v>0</v>
      </c>
    </row>
    <row r="8" spans="1:1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</row>
    <row r="9" spans="1:19" ht="13.5" customHeight="1" x14ac:dyDescent="0.2">
      <c r="A9" s="19" t="s">
        <v>7</v>
      </c>
      <c r="B9" s="13">
        <v>2</v>
      </c>
      <c r="C9" s="36">
        <v>6411.8229202000002</v>
      </c>
      <c r="D9" s="13">
        <v>0</v>
      </c>
      <c r="E9" s="36">
        <v>0</v>
      </c>
      <c r="F9" s="13">
        <v>0</v>
      </c>
      <c r="G9" s="36">
        <v>0</v>
      </c>
      <c r="H9" s="13">
        <v>1</v>
      </c>
      <c r="I9" s="36">
        <v>350.04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1</v>
      </c>
      <c r="S9" s="36">
        <v>350.03999999999996</v>
      </c>
    </row>
    <row r="10" spans="1:1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0</v>
      </c>
      <c r="M10" s="36">
        <v>0</v>
      </c>
      <c r="N10" s="13">
        <v>0</v>
      </c>
      <c r="O10" s="36">
        <v>0</v>
      </c>
      <c r="P10" s="13">
        <v>0</v>
      </c>
      <c r="Q10" s="36">
        <v>0</v>
      </c>
      <c r="R10" s="13">
        <v>0</v>
      </c>
      <c r="S10" s="36">
        <v>0</v>
      </c>
    </row>
    <row r="11" spans="1:19" ht="13.5" customHeight="1" x14ac:dyDescent="0.2">
      <c r="A11" s="19" t="s">
        <v>9</v>
      </c>
      <c r="B11" s="13">
        <v>1</v>
      </c>
      <c r="C11" s="36">
        <v>377.55</v>
      </c>
      <c r="D11" s="13">
        <v>0</v>
      </c>
      <c r="E11" s="36">
        <v>0</v>
      </c>
      <c r="F11" s="13">
        <v>1</v>
      </c>
      <c r="G11" s="36">
        <v>79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3</v>
      </c>
      <c r="O11" s="36">
        <v>342.60209400000002</v>
      </c>
      <c r="P11" s="13">
        <v>1</v>
      </c>
      <c r="Q11" s="36">
        <v>271.32818987085597</v>
      </c>
      <c r="R11" s="13">
        <v>5</v>
      </c>
      <c r="S11" s="36">
        <v>692.9302838708561</v>
      </c>
    </row>
    <row r="12" spans="1:19" ht="13.5" customHeight="1" x14ac:dyDescent="0.2">
      <c r="A12" s="19" t="s">
        <v>10</v>
      </c>
      <c r="B12" s="13">
        <v>1</v>
      </c>
      <c r="C12" s="36">
        <v>394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4</v>
      </c>
      <c r="Q12" s="36">
        <v>4919.4215923731826</v>
      </c>
      <c r="R12" s="13">
        <v>4</v>
      </c>
      <c r="S12" s="36">
        <v>4919.4215923731826</v>
      </c>
    </row>
    <row r="13" spans="1:1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</row>
    <row r="14" spans="1:1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1</v>
      </c>
      <c r="Q14" s="36">
        <v>1805</v>
      </c>
      <c r="R14" s="13">
        <v>1</v>
      </c>
      <c r="S14" s="36">
        <v>1805</v>
      </c>
    </row>
    <row r="15" spans="1:1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</row>
    <row r="16" spans="1:1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</row>
    <row r="17" spans="1:1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</row>
    <row r="18" spans="1:1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</row>
    <row r="19" spans="1:19" ht="13.5" customHeight="1" x14ac:dyDescent="0.2">
      <c r="A19" s="19" t="s">
        <v>16</v>
      </c>
      <c r="B19" s="13">
        <v>2</v>
      </c>
      <c r="C19" s="36">
        <v>185.15373796</v>
      </c>
      <c r="D19" s="13">
        <v>0</v>
      </c>
      <c r="E19" s="36">
        <v>0</v>
      </c>
      <c r="F19" s="13">
        <v>0</v>
      </c>
      <c r="G19" s="36">
        <v>0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1</v>
      </c>
      <c r="Q19" s="36">
        <v>3516</v>
      </c>
      <c r="R19" s="13">
        <v>1</v>
      </c>
      <c r="S19" s="36">
        <v>3516</v>
      </c>
    </row>
    <row r="20" spans="1:1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3</v>
      </c>
      <c r="O20" s="36">
        <v>342.60209400000002</v>
      </c>
      <c r="P20" s="13">
        <v>0</v>
      </c>
      <c r="Q20" s="36">
        <v>0</v>
      </c>
      <c r="R20" s="13">
        <v>3</v>
      </c>
      <c r="S20" s="36">
        <v>342.60209400000002</v>
      </c>
    </row>
    <row r="21" spans="1:1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0</v>
      </c>
      <c r="M21" s="36">
        <v>0</v>
      </c>
      <c r="N21" s="13">
        <v>0</v>
      </c>
      <c r="O21" s="36">
        <v>0</v>
      </c>
      <c r="P21" s="13">
        <v>0</v>
      </c>
      <c r="Q21" s="36">
        <v>0</v>
      </c>
      <c r="R21" s="13">
        <v>0</v>
      </c>
      <c r="S21" s="36">
        <v>0</v>
      </c>
    </row>
    <row r="22" spans="1:19" ht="13.5" customHeight="1" x14ac:dyDescent="0.2">
      <c r="A22" s="19" t="s">
        <v>19</v>
      </c>
      <c r="B22" s="13">
        <v>2</v>
      </c>
      <c r="C22" s="36">
        <v>539.11562170000002</v>
      </c>
      <c r="D22" s="13">
        <v>0</v>
      </c>
      <c r="E22" s="36">
        <v>0</v>
      </c>
      <c r="F22" s="13">
        <v>0</v>
      </c>
      <c r="G22" s="36">
        <v>0</v>
      </c>
      <c r="H22" s="13">
        <v>5</v>
      </c>
      <c r="I22" s="36">
        <v>2496.6810748202633</v>
      </c>
      <c r="J22" s="13">
        <v>0</v>
      </c>
      <c r="K22" s="36">
        <v>0</v>
      </c>
      <c r="L22" s="13">
        <v>0</v>
      </c>
      <c r="M22" s="36">
        <v>0</v>
      </c>
      <c r="N22" s="13">
        <v>0</v>
      </c>
      <c r="O22" s="36">
        <v>0</v>
      </c>
      <c r="P22" s="13">
        <v>1</v>
      </c>
      <c r="Q22" s="36">
        <v>209.30105676802</v>
      </c>
      <c r="R22" s="13">
        <v>6</v>
      </c>
      <c r="S22" s="36">
        <v>2705.9821315882837</v>
      </c>
    </row>
    <row r="23" spans="1:19" ht="13.5" customHeight="1" x14ac:dyDescent="0.2">
      <c r="A23" s="19" t="s">
        <v>1</v>
      </c>
      <c r="B23" s="13">
        <v>2</v>
      </c>
      <c r="C23" s="36">
        <v>645</v>
      </c>
      <c r="D23" s="13">
        <v>0</v>
      </c>
      <c r="E23" s="36">
        <v>0</v>
      </c>
      <c r="F23" s="13">
        <v>0</v>
      </c>
      <c r="G23" s="36">
        <v>0</v>
      </c>
      <c r="H23" s="13">
        <v>1</v>
      </c>
      <c r="I23" s="36">
        <v>350.04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1</v>
      </c>
      <c r="Q23" s="36">
        <v>1805</v>
      </c>
      <c r="R23" s="13">
        <v>2</v>
      </c>
      <c r="S23" s="36">
        <v>2155.04</v>
      </c>
    </row>
    <row r="24" spans="1:1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0</v>
      </c>
      <c r="Q24" s="36">
        <v>0</v>
      </c>
      <c r="R24" s="13">
        <v>0</v>
      </c>
      <c r="S24" s="36">
        <v>0</v>
      </c>
    </row>
    <row r="25" spans="1:19" ht="13.5" customHeight="1" x14ac:dyDescent="0.2">
      <c r="A25" s="19" t="s">
        <v>20</v>
      </c>
      <c r="B25" s="13">
        <v>1</v>
      </c>
      <c r="C25" s="36">
        <v>377.55</v>
      </c>
      <c r="D25" s="13">
        <v>0</v>
      </c>
      <c r="E25" s="36">
        <v>0</v>
      </c>
      <c r="F25" s="13">
        <v>1</v>
      </c>
      <c r="G25" s="36">
        <v>79</v>
      </c>
      <c r="H25" s="13">
        <v>4</v>
      </c>
      <c r="I25" s="36">
        <v>2305.9162672596503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8</v>
      </c>
      <c r="Q25" s="36">
        <v>6621.92810324941</v>
      </c>
      <c r="R25" s="13">
        <v>13</v>
      </c>
      <c r="S25" s="36">
        <v>9006.8443705090613</v>
      </c>
    </row>
    <row r="26" spans="1:1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</row>
    <row r="27" spans="1:1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</row>
    <row r="28" spans="1:1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</row>
    <row r="29" spans="1:1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</row>
    <row r="30" spans="1:1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0</v>
      </c>
      <c r="O30" s="36">
        <v>0</v>
      </c>
      <c r="P30" s="13">
        <v>0</v>
      </c>
      <c r="Q30" s="36">
        <v>0</v>
      </c>
      <c r="R30" s="13">
        <v>0</v>
      </c>
      <c r="S30" s="36">
        <v>0</v>
      </c>
    </row>
    <row r="31" spans="1:1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1</v>
      </c>
      <c r="I31" s="36">
        <v>674.72642084255995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1</v>
      </c>
      <c r="S31" s="36">
        <v>674.72642084255995</v>
      </c>
    </row>
    <row r="32" spans="1:1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13">
        <v>0</v>
      </c>
      <c r="I32" s="36">
        <v>0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</row>
    <row r="35" spans="1:247" ht="13.5" customHeight="1" x14ac:dyDescent="0.2">
      <c r="A35" s="19" t="s">
        <v>2</v>
      </c>
      <c r="B35" s="13">
        <v>6</v>
      </c>
      <c r="C35" s="36">
        <v>22237.8229202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0</v>
      </c>
      <c r="K35" s="36">
        <v>0</v>
      </c>
      <c r="L35" s="13">
        <v>1</v>
      </c>
      <c r="M35" s="36">
        <v>1687</v>
      </c>
      <c r="N35" s="13">
        <v>0</v>
      </c>
      <c r="O35" s="36">
        <v>0</v>
      </c>
      <c r="P35" s="13">
        <v>0</v>
      </c>
      <c r="Q35" s="36">
        <v>0</v>
      </c>
      <c r="R35" s="13">
        <v>1</v>
      </c>
      <c r="S35" s="36">
        <v>1687</v>
      </c>
    </row>
    <row r="36" spans="1:247" ht="15" customHeight="1" x14ac:dyDescent="0.25">
      <c r="A36" s="21"/>
      <c r="B36" s="37"/>
      <c r="C36" s="38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52"/>
      <c r="S36" s="53"/>
    </row>
    <row r="37" spans="1:247" ht="15" x14ac:dyDescent="0.2">
      <c r="A37" s="18" t="s">
        <v>41</v>
      </c>
      <c r="B37" s="54" t="s">
        <v>80</v>
      </c>
      <c r="C37" s="55"/>
      <c r="D37" s="54" t="s">
        <v>65</v>
      </c>
      <c r="E37" s="55"/>
      <c r="F37" s="54" t="s">
        <v>65</v>
      </c>
      <c r="G37" s="55"/>
      <c r="H37" s="54" t="s">
        <v>58</v>
      </c>
      <c r="I37" s="55"/>
      <c r="J37" s="54" t="s">
        <v>50</v>
      </c>
      <c r="K37" s="55"/>
      <c r="L37" s="54" t="s">
        <v>56</v>
      </c>
      <c r="M37" s="55"/>
      <c r="N37" s="54" t="s">
        <v>47</v>
      </c>
      <c r="O37" s="55"/>
      <c r="P37" s="54" t="s">
        <v>64</v>
      </c>
      <c r="Q37" s="55"/>
      <c r="R37" s="54" t="s">
        <v>111</v>
      </c>
      <c r="S37" s="55"/>
    </row>
    <row r="38" spans="1:247" s="22" customFormat="1" ht="29.25" customHeight="1" x14ac:dyDescent="0.25">
      <c r="A38" s="20" t="s">
        <v>42</v>
      </c>
      <c r="B38" s="56" t="s">
        <v>81</v>
      </c>
      <c r="C38" s="57"/>
      <c r="D38" s="56" t="s">
        <v>50</v>
      </c>
      <c r="E38" s="57"/>
      <c r="F38" s="56" t="s">
        <v>65</v>
      </c>
      <c r="G38" s="57"/>
      <c r="H38" s="56" t="s">
        <v>58</v>
      </c>
      <c r="I38" s="57"/>
      <c r="J38" s="56" t="s">
        <v>50</v>
      </c>
      <c r="K38" s="57"/>
      <c r="L38" s="56" t="s">
        <v>65</v>
      </c>
      <c r="M38" s="57"/>
      <c r="N38" s="56" t="s">
        <v>54</v>
      </c>
      <c r="O38" s="57"/>
      <c r="P38" s="56" t="s">
        <v>92</v>
      </c>
      <c r="Q38" s="57"/>
      <c r="R38" s="56" t="s">
        <v>112</v>
      </c>
      <c r="S38" s="57"/>
    </row>
    <row r="39" spans="1:247" s="22" customFormat="1" ht="29.25" customHeight="1" x14ac:dyDescent="0.25">
      <c r="A39" s="20" t="s">
        <v>43</v>
      </c>
      <c r="B39" s="56">
        <v>30719.902917970001</v>
      </c>
      <c r="C39" s="57"/>
      <c r="D39" s="56">
        <v>0</v>
      </c>
      <c r="E39" s="57"/>
      <c r="F39" s="56">
        <v>79</v>
      </c>
      <c r="G39" s="57"/>
      <c r="H39" s="56">
        <v>5827.3637629224741</v>
      </c>
      <c r="I39" s="57"/>
      <c r="J39" s="56">
        <v>0</v>
      </c>
      <c r="K39" s="57"/>
      <c r="L39" s="56">
        <v>1687</v>
      </c>
      <c r="M39" s="57"/>
      <c r="N39" s="56">
        <v>342.60209400000002</v>
      </c>
      <c r="O39" s="57"/>
      <c r="P39" s="56">
        <v>12152.229160017429</v>
      </c>
      <c r="Q39" s="57"/>
      <c r="R39" s="56">
        <v>20088.195016939899</v>
      </c>
      <c r="S39" s="57"/>
    </row>
    <row r="40" spans="1:247" s="22" customFormat="1" ht="13.5" customHeight="1" x14ac:dyDescent="0.25">
      <c r="A40" s="23" t="s">
        <v>35</v>
      </c>
      <c r="B40" s="50">
        <v>1</v>
      </c>
      <c r="C40" s="51"/>
      <c r="D40" s="50">
        <v>0</v>
      </c>
      <c r="E40" s="51"/>
      <c r="F40" s="50">
        <v>0</v>
      </c>
      <c r="G40" s="51"/>
      <c r="H40" s="50">
        <v>0</v>
      </c>
      <c r="I40" s="51"/>
      <c r="J40" s="50">
        <v>0</v>
      </c>
      <c r="K40" s="51"/>
      <c r="L40" s="50">
        <v>0</v>
      </c>
      <c r="M40" s="51"/>
      <c r="N40" s="50">
        <v>1</v>
      </c>
      <c r="O40" s="51"/>
      <c r="P40" s="50">
        <v>0</v>
      </c>
      <c r="Q40" s="51"/>
      <c r="R40" s="50">
        <v>0</v>
      </c>
      <c r="S40" s="51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</row>
    <row r="46" spans="1:247" x14ac:dyDescent="0.2">
      <c r="A46" s="16" t="s">
        <v>37</v>
      </c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2:1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</row>
  </sheetData>
  <mergeCells count="46"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H39:I39"/>
    <mergeCell ref="H40:I40"/>
    <mergeCell ref="J39:K39"/>
    <mergeCell ref="J40:K40"/>
    <mergeCell ref="L39:M39"/>
    <mergeCell ref="L40:M40"/>
    <mergeCell ref="B40:C40"/>
    <mergeCell ref="B39:C39"/>
    <mergeCell ref="D39:E39"/>
    <mergeCell ref="D40:E40"/>
    <mergeCell ref="F39:G39"/>
    <mergeCell ref="F40:G40"/>
    <mergeCell ref="N39:O39"/>
    <mergeCell ref="N40:O40"/>
    <mergeCell ref="P40:Q40"/>
    <mergeCell ref="R40:S40"/>
    <mergeCell ref="P39:Q39"/>
    <mergeCell ref="R39:S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14.5703125" style="16" customWidth="1"/>
    <col min="20" max="20" width="13.7109375" style="16" customWidth="1"/>
    <col min="21" max="21" width="14.5703125" style="16" customWidth="1"/>
    <col min="22" max="22" width="13.7109375" style="16" customWidth="1"/>
    <col min="23" max="23" width="14.5703125" style="16" customWidth="1"/>
    <col min="24" max="24" width="13.7109375" style="16" customWidth="1"/>
    <col min="25" max="25" width="14.5703125" style="16" customWidth="1"/>
    <col min="26" max="26" width="13.7109375" style="16" customWidth="1"/>
    <col min="27" max="27" width="14.5703125" style="16" customWidth="1"/>
    <col min="28" max="28" width="15.85546875" style="16" customWidth="1"/>
    <col min="29" max="29" width="18.140625" style="16" customWidth="1"/>
    <col min="30" max="16384" width="9.140625" style="16"/>
  </cols>
  <sheetData>
    <row r="1" spans="1:30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30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30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30" ht="15.75" customHeight="1" x14ac:dyDescent="0.25">
      <c r="A4" s="11"/>
      <c r="B4" s="52" t="s">
        <v>51</v>
      </c>
      <c r="C4" s="53"/>
      <c r="D4" s="52" t="s">
        <v>55</v>
      </c>
      <c r="E4" s="53"/>
      <c r="F4" s="52" t="s">
        <v>59</v>
      </c>
      <c r="G4" s="53"/>
      <c r="H4" s="52" t="s">
        <v>60</v>
      </c>
      <c r="I4" s="53"/>
      <c r="J4" s="52" t="s">
        <v>62</v>
      </c>
      <c r="K4" s="53"/>
      <c r="L4" s="52" t="s">
        <v>66</v>
      </c>
      <c r="M4" s="53"/>
      <c r="N4" s="52" t="s">
        <v>67</v>
      </c>
      <c r="O4" s="53"/>
      <c r="P4" s="52" t="s">
        <v>68</v>
      </c>
      <c r="Q4" s="53"/>
      <c r="R4" s="52" t="s">
        <v>69</v>
      </c>
      <c r="S4" s="53"/>
      <c r="T4" s="52" t="s">
        <v>71</v>
      </c>
      <c r="U4" s="53"/>
      <c r="V4" s="52" t="s">
        <v>73</v>
      </c>
      <c r="W4" s="53"/>
      <c r="X4" s="52" t="s">
        <v>74</v>
      </c>
      <c r="Y4" s="53"/>
      <c r="Z4" s="52" t="s">
        <v>77</v>
      </c>
      <c r="AA4" s="53"/>
      <c r="AB4" s="52" t="s">
        <v>76</v>
      </c>
      <c r="AC4" s="53"/>
    </row>
    <row r="5" spans="1:30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46</v>
      </c>
      <c r="R5" s="9" t="s">
        <v>3</v>
      </c>
      <c r="S5" s="33" t="s">
        <v>46</v>
      </c>
      <c r="T5" s="9" t="s">
        <v>3</v>
      </c>
      <c r="U5" s="33" t="s">
        <v>46</v>
      </c>
      <c r="V5" s="9" t="s">
        <v>3</v>
      </c>
      <c r="W5" s="33" t="s">
        <v>46</v>
      </c>
      <c r="X5" s="9" t="s">
        <v>3</v>
      </c>
      <c r="Y5" s="33" t="s">
        <v>46</v>
      </c>
      <c r="Z5" s="9" t="s">
        <v>3</v>
      </c>
      <c r="AA5" s="33" t="s">
        <v>4</v>
      </c>
      <c r="AB5" s="9" t="s">
        <v>3</v>
      </c>
      <c r="AC5" s="10" t="s">
        <v>4</v>
      </c>
    </row>
    <row r="6" spans="1:30" ht="13.5" customHeight="1" x14ac:dyDescent="0.2">
      <c r="A6" s="19" t="s">
        <v>5</v>
      </c>
      <c r="B6" s="13">
        <v>3</v>
      </c>
      <c r="C6" s="36">
        <v>2696</v>
      </c>
      <c r="D6" s="34">
        <v>0</v>
      </c>
      <c r="E6" s="35">
        <v>0</v>
      </c>
      <c r="F6" s="34">
        <v>0</v>
      </c>
      <c r="G6" s="35">
        <v>0</v>
      </c>
      <c r="H6" s="34">
        <v>6</v>
      </c>
      <c r="I6" s="35">
        <v>1673</v>
      </c>
      <c r="J6" s="34">
        <v>2</v>
      </c>
      <c r="K6" s="35">
        <v>13398.8</v>
      </c>
      <c r="L6" s="34">
        <v>0</v>
      </c>
      <c r="M6" s="35">
        <v>0</v>
      </c>
      <c r="N6" s="34">
        <v>1</v>
      </c>
      <c r="O6" s="35">
        <v>1408.6143668900002</v>
      </c>
      <c r="P6" s="34">
        <v>1</v>
      </c>
      <c r="Q6" s="35">
        <v>431.59713495</v>
      </c>
      <c r="R6" s="34">
        <v>1</v>
      </c>
      <c r="S6" s="35">
        <v>881.44533396999998</v>
      </c>
      <c r="T6" s="34">
        <v>0</v>
      </c>
      <c r="U6" s="35">
        <v>0</v>
      </c>
      <c r="V6" s="34">
        <v>0</v>
      </c>
      <c r="W6" s="35">
        <v>0</v>
      </c>
      <c r="X6" s="34">
        <v>0</v>
      </c>
      <c r="Y6" s="35">
        <v>0</v>
      </c>
      <c r="Z6" s="34">
        <v>2</v>
      </c>
      <c r="AA6" s="35">
        <v>130.09399999999999</v>
      </c>
      <c r="AB6" s="13">
        <f>D6+F6+H6+J6+L6+N6+P6+R6+T6+V6+X6+Z6</f>
        <v>13</v>
      </c>
      <c r="AC6" s="13">
        <f>E6+G6+I6+K6+M6+O6+Q6+S6+U6+W6+Y6+AA6</f>
        <v>17923.550835810001</v>
      </c>
      <c r="AD6" s="30"/>
    </row>
    <row r="7" spans="1:30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2</v>
      </c>
      <c r="G7" s="36">
        <v>185.15373796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1</v>
      </c>
      <c r="S7" s="36">
        <v>270.31562170000001</v>
      </c>
      <c r="T7" s="13">
        <v>0</v>
      </c>
      <c r="U7" s="36">
        <v>0</v>
      </c>
      <c r="V7" s="13">
        <v>0</v>
      </c>
      <c r="W7" s="36">
        <v>0</v>
      </c>
      <c r="X7" s="13">
        <v>0</v>
      </c>
      <c r="Y7" s="36">
        <v>0</v>
      </c>
      <c r="Z7" s="13">
        <v>0</v>
      </c>
      <c r="AA7" s="36">
        <v>0</v>
      </c>
      <c r="AB7" s="13">
        <f t="shared" ref="AB7:AB35" si="0">D7+F7+H7+J7+L7+N7+P7+R7+T7+V7+X7+Z7</f>
        <v>3</v>
      </c>
      <c r="AC7" s="13">
        <f t="shared" ref="AC7:AC35" si="1">E7+G7+I7+K7+M7+O7+Q7+S7+U7+W7+Y7+AA7</f>
        <v>455.46935966000001</v>
      </c>
      <c r="AD7" s="30"/>
    </row>
    <row r="8" spans="1:30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  <c r="T8" s="13">
        <v>0</v>
      </c>
      <c r="U8" s="36">
        <v>0</v>
      </c>
      <c r="V8" s="13">
        <v>0</v>
      </c>
      <c r="W8" s="36">
        <v>0</v>
      </c>
      <c r="X8" s="13">
        <v>0</v>
      </c>
      <c r="Y8" s="36">
        <v>0</v>
      </c>
      <c r="Z8" s="13">
        <v>5</v>
      </c>
      <c r="AA8" s="36">
        <v>347</v>
      </c>
      <c r="AB8" s="13">
        <f t="shared" si="0"/>
        <v>5</v>
      </c>
      <c r="AC8" s="13">
        <f t="shared" si="1"/>
        <v>347</v>
      </c>
      <c r="AD8" s="30"/>
    </row>
    <row r="9" spans="1:30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13">
        <v>0</v>
      </c>
      <c r="I9" s="36">
        <v>0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0</v>
      </c>
      <c r="S9" s="36">
        <v>0</v>
      </c>
      <c r="T9" s="13">
        <v>1</v>
      </c>
      <c r="U9" s="36">
        <v>2459</v>
      </c>
      <c r="V9" s="13">
        <v>1</v>
      </c>
      <c r="W9" s="36">
        <v>3952.8229201999998</v>
      </c>
      <c r="X9" s="13">
        <v>0</v>
      </c>
      <c r="Y9" s="36">
        <v>0</v>
      </c>
      <c r="Z9" s="13">
        <v>0</v>
      </c>
      <c r="AA9" s="36">
        <v>0</v>
      </c>
      <c r="AB9" s="13">
        <f t="shared" si="0"/>
        <v>2</v>
      </c>
      <c r="AC9" s="13">
        <f t="shared" si="1"/>
        <v>6411.8229202000002</v>
      </c>
      <c r="AD9" s="30"/>
    </row>
    <row r="10" spans="1:30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1</v>
      </c>
      <c r="M10" s="36">
        <v>554.76367129999994</v>
      </c>
      <c r="N10" s="13">
        <v>0</v>
      </c>
      <c r="O10" s="36">
        <v>0</v>
      </c>
      <c r="P10" s="13">
        <v>0</v>
      </c>
      <c r="Q10" s="36">
        <v>0</v>
      </c>
      <c r="R10" s="13">
        <v>1</v>
      </c>
      <c r="S10" s="36">
        <v>1119.7461310000001</v>
      </c>
      <c r="T10" s="13">
        <v>0</v>
      </c>
      <c r="U10" s="36">
        <v>0</v>
      </c>
      <c r="V10" s="13">
        <v>0</v>
      </c>
      <c r="W10" s="36">
        <v>0</v>
      </c>
      <c r="X10" s="13">
        <v>0</v>
      </c>
      <c r="Y10" s="36">
        <v>0</v>
      </c>
      <c r="Z10" s="13">
        <v>0</v>
      </c>
      <c r="AA10" s="36">
        <v>0</v>
      </c>
      <c r="AB10" s="13">
        <f t="shared" si="0"/>
        <v>2</v>
      </c>
      <c r="AC10" s="13">
        <f t="shared" si="1"/>
        <v>1674.5098023</v>
      </c>
      <c r="AD10" s="30"/>
    </row>
    <row r="11" spans="1:30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0</v>
      </c>
      <c r="O11" s="36">
        <v>0</v>
      </c>
      <c r="P11" s="13">
        <v>0</v>
      </c>
      <c r="Q11" s="36">
        <v>0</v>
      </c>
      <c r="R11" s="13">
        <v>0</v>
      </c>
      <c r="S11" s="36">
        <v>0</v>
      </c>
      <c r="T11" s="13">
        <v>0</v>
      </c>
      <c r="U11" s="36">
        <v>0</v>
      </c>
      <c r="V11" s="13">
        <v>0</v>
      </c>
      <c r="W11" s="36">
        <v>0</v>
      </c>
      <c r="X11" s="13">
        <v>1</v>
      </c>
      <c r="Y11" s="36">
        <v>377.55</v>
      </c>
      <c r="Z11" s="13">
        <v>0</v>
      </c>
      <c r="AA11" s="36">
        <v>0</v>
      </c>
      <c r="AB11" s="13">
        <f t="shared" si="0"/>
        <v>1</v>
      </c>
      <c r="AC11" s="13">
        <f t="shared" si="1"/>
        <v>377.55</v>
      </c>
      <c r="AD11" s="30"/>
    </row>
    <row r="12" spans="1:30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0</v>
      </c>
      <c r="Q12" s="36">
        <v>0</v>
      </c>
      <c r="R12" s="13">
        <v>0</v>
      </c>
      <c r="S12" s="36">
        <v>0</v>
      </c>
      <c r="T12" s="13">
        <v>0</v>
      </c>
      <c r="U12" s="36">
        <v>0</v>
      </c>
      <c r="V12" s="13">
        <v>1</v>
      </c>
      <c r="W12" s="36">
        <v>394</v>
      </c>
      <c r="X12" s="13">
        <v>0</v>
      </c>
      <c r="Y12" s="36">
        <v>0</v>
      </c>
      <c r="Z12" s="13">
        <v>0</v>
      </c>
      <c r="AA12" s="36">
        <v>0</v>
      </c>
      <c r="AB12" s="13">
        <f t="shared" si="0"/>
        <v>1</v>
      </c>
      <c r="AC12" s="13">
        <f t="shared" si="1"/>
        <v>394</v>
      </c>
      <c r="AD12" s="30"/>
    </row>
    <row r="13" spans="1:30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  <c r="T13" s="13">
        <v>0</v>
      </c>
      <c r="U13" s="36">
        <v>0</v>
      </c>
      <c r="V13" s="13">
        <v>0</v>
      </c>
      <c r="W13" s="36">
        <v>0</v>
      </c>
      <c r="X13" s="13">
        <v>0</v>
      </c>
      <c r="Y13" s="36">
        <v>0</v>
      </c>
      <c r="Z13" s="13">
        <v>0</v>
      </c>
      <c r="AA13" s="36">
        <v>0</v>
      </c>
      <c r="AB13" s="13">
        <f t="shared" si="0"/>
        <v>0</v>
      </c>
      <c r="AC13" s="13">
        <f t="shared" si="1"/>
        <v>0</v>
      </c>
      <c r="AD13" s="30"/>
    </row>
    <row r="14" spans="1:30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0</v>
      </c>
      <c r="Q14" s="36">
        <v>0</v>
      </c>
      <c r="R14" s="13">
        <v>0</v>
      </c>
      <c r="S14" s="36">
        <v>0</v>
      </c>
      <c r="T14" s="13">
        <v>0</v>
      </c>
      <c r="U14" s="36">
        <v>0</v>
      </c>
      <c r="V14" s="13">
        <v>0</v>
      </c>
      <c r="W14" s="36">
        <v>0</v>
      </c>
      <c r="X14" s="13">
        <v>0</v>
      </c>
      <c r="Y14" s="36">
        <v>0</v>
      </c>
      <c r="Z14" s="13">
        <v>0</v>
      </c>
      <c r="AA14" s="36">
        <v>0</v>
      </c>
      <c r="AB14" s="13">
        <f t="shared" si="0"/>
        <v>0</v>
      </c>
      <c r="AC14" s="13">
        <f t="shared" si="1"/>
        <v>0</v>
      </c>
      <c r="AD14" s="30"/>
    </row>
    <row r="15" spans="1:30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  <c r="T15" s="13">
        <v>0</v>
      </c>
      <c r="U15" s="36">
        <v>0</v>
      </c>
      <c r="V15" s="13">
        <v>0</v>
      </c>
      <c r="W15" s="36">
        <v>0</v>
      </c>
      <c r="X15" s="13">
        <v>0</v>
      </c>
      <c r="Y15" s="36">
        <v>0</v>
      </c>
      <c r="Z15" s="13">
        <v>0</v>
      </c>
      <c r="AA15" s="36">
        <v>0</v>
      </c>
      <c r="AB15" s="13">
        <f t="shared" si="0"/>
        <v>0</v>
      </c>
      <c r="AC15" s="13">
        <f t="shared" si="1"/>
        <v>0</v>
      </c>
      <c r="AD15" s="30"/>
    </row>
    <row r="16" spans="1:30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  <c r="T16" s="13">
        <v>0</v>
      </c>
      <c r="U16" s="36">
        <v>0</v>
      </c>
      <c r="V16" s="13">
        <v>0</v>
      </c>
      <c r="W16" s="36">
        <v>0</v>
      </c>
      <c r="X16" s="13">
        <v>0</v>
      </c>
      <c r="Y16" s="36">
        <v>0</v>
      </c>
      <c r="Z16" s="13">
        <v>0</v>
      </c>
      <c r="AA16" s="36">
        <v>0</v>
      </c>
      <c r="AB16" s="13">
        <f t="shared" si="0"/>
        <v>0</v>
      </c>
      <c r="AC16" s="13">
        <f t="shared" si="1"/>
        <v>0</v>
      </c>
      <c r="AD16" s="30"/>
    </row>
    <row r="17" spans="1:30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  <c r="T17" s="13">
        <v>2</v>
      </c>
      <c r="U17" s="36">
        <v>189</v>
      </c>
      <c r="V17" s="13">
        <v>0</v>
      </c>
      <c r="W17" s="36">
        <v>0</v>
      </c>
      <c r="X17" s="13">
        <v>0</v>
      </c>
      <c r="Y17" s="36">
        <v>0</v>
      </c>
      <c r="Z17" s="13">
        <v>0</v>
      </c>
      <c r="AA17" s="36">
        <v>0</v>
      </c>
      <c r="AB17" s="13">
        <f t="shared" si="0"/>
        <v>2</v>
      </c>
      <c r="AC17" s="13">
        <f t="shared" si="1"/>
        <v>189</v>
      </c>
      <c r="AD17" s="30"/>
    </row>
    <row r="18" spans="1:30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  <c r="X18" s="13"/>
      <c r="Y18" s="36"/>
      <c r="Z18" s="13"/>
      <c r="AA18" s="36"/>
      <c r="AB18" s="13"/>
      <c r="AC18" s="13"/>
      <c r="AD18" s="30"/>
    </row>
    <row r="19" spans="1:30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2</v>
      </c>
      <c r="G19" s="36">
        <v>185.15373796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0</v>
      </c>
      <c r="Q19" s="36">
        <v>0</v>
      </c>
      <c r="R19" s="13">
        <v>0</v>
      </c>
      <c r="S19" s="36">
        <v>0</v>
      </c>
      <c r="T19" s="13">
        <v>0</v>
      </c>
      <c r="U19" s="36">
        <v>0</v>
      </c>
      <c r="V19" s="13">
        <v>0</v>
      </c>
      <c r="W19" s="36">
        <v>0</v>
      </c>
      <c r="X19" s="13">
        <v>0</v>
      </c>
      <c r="Y19" s="36">
        <v>0</v>
      </c>
      <c r="Z19" s="13">
        <v>0</v>
      </c>
      <c r="AA19" s="36">
        <v>0</v>
      </c>
      <c r="AB19" s="13">
        <f t="shared" si="0"/>
        <v>2</v>
      </c>
      <c r="AC19" s="13">
        <f t="shared" si="1"/>
        <v>185.15373796</v>
      </c>
      <c r="AD19" s="30"/>
    </row>
    <row r="20" spans="1:30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0</v>
      </c>
      <c r="O20" s="36">
        <v>0</v>
      </c>
      <c r="P20" s="13">
        <v>0</v>
      </c>
      <c r="Q20" s="36">
        <v>0</v>
      </c>
      <c r="R20" s="13">
        <v>0</v>
      </c>
      <c r="S20" s="36">
        <v>0</v>
      </c>
      <c r="T20" s="13">
        <v>0</v>
      </c>
      <c r="U20" s="36">
        <v>0</v>
      </c>
      <c r="V20" s="13">
        <v>0</v>
      </c>
      <c r="W20" s="36">
        <v>0</v>
      </c>
      <c r="X20" s="13">
        <v>0</v>
      </c>
      <c r="Y20" s="36">
        <v>0</v>
      </c>
      <c r="Z20" s="13">
        <v>0</v>
      </c>
      <c r="AA20" s="36">
        <v>0</v>
      </c>
      <c r="AB20" s="13">
        <f t="shared" si="0"/>
        <v>0</v>
      </c>
      <c r="AC20" s="13">
        <f t="shared" si="1"/>
        <v>0</v>
      </c>
      <c r="AD20" s="30"/>
    </row>
    <row r="21" spans="1:30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1</v>
      </c>
      <c r="M21" s="36">
        <v>554.76367129999994</v>
      </c>
      <c r="N21" s="13">
        <v>0</v>
      </c>
      <c r="O21" s="36">
        <v>0</v>
      </c>
      <c r="P21" s="13">
        <v>0</v>
      </c>
      <c r="Q21" s="36">
        <v>0</v>
      </c>
      <c r="R21" s="13">
        <v>2</v>
      </c>
      <c r="S21" s="36">
        <v>2001.1914649700002</v>
      </c>
      <c r="T21" s="13">
        <v>2</v>
      </c>
      <c r="U21" s="36">
        <v>189</v>
      </c>
      <c r="V21" s="13">
        <v>0</v>
      </c>
      <c r="W21" s="36">
        <v>0</v>
      </c>
      <c r="X21" s="13">
        <v>0</v>
      </c>
      <c r="Y21" s="36">
        <v>0</v>
      </c>
      <c r="Z21" s="13">
        <v>0</v>
      </c>
      <c r="AA21" s="36">
        <v>0</v>
      </c>
      <c r="AB21" s="13">
        <f t="shared" si="0"/>
        <v>5</v>
      </c>
      <c r="AC21" s="13">
        <f t="shared" si="1"/>
        <v>2744.9551362700004</v>
      </c>
      <c r="AD21" s="30"/>
    </row>
    <row r="22" spans="1:30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13">
        <v>0</v>
      </c>
      <c r="I22" s="36">
        <v>0</v>
      </c>
      <c r="J22" s="13">
        <v>1</v>
      </c>
      <c r="K22" s="36">
        <v>268.8</v>
      </c>
      <c r="L22" s="13">
        <v>0</v>
      </c>
      <c r="M22" s="36">
        <v>0</v>
      </c>
      <c r="N22" s="13">
        <v>0</v>
      </c>
      <c r="O22" s="36">
        <v>0</v>
      </c>
      <c r="P22" s="13">
        <v>0</v>
      </c>
      <c r="Q22" s="36">
        <v>0</v>
      </c>
      <c r="R22" s="13">
        <v>1</v>
      </c>
      <c r="S22" s="36">
        <v>270.31562170000001</v>
      </c>
      <c r="T22" s="13">
        <v>0</v>
      </c>
      <c r="U22" s="36">
        <v>0</v>
      </c>
      <c r="V22" s="13">
        <v>0</v>
      </c>
      <c r="W22" s="36">
        <v>0</v>
      </c>
      <c r="X22" s="13">
        <v>0</v>
      </c>
      <c r="Y22" s="36">
        <v>0</v>
      </c>
      <c r="Z22" s="13">
        <v>0</v>
      </c>
      <c r="AA22" s="36">
        <v>0</v>
      </c>
      <c r="AB22" s="13">
        <f t="shared" si="0"/>
        <v>2</v>
      </c>
      <c r="AC22" s="13">
        <f t="shared" si="1"/>
        <v>539.11562170000002</v>
      </c>
      <c r="AD22" s="30"/>
    </row>
    <row r="23" spans="1:30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0</v>
      </c>
      <c r="G23" s="36">
        <v>0</v>
      </c>
      <c r="H23" s="13">
        <v>0</v>
      </c>
      <c r="I23" s="36">
        <v>0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0</v>
      </c>
      <c r="Q23" s="36">
        <v>0</v>
      </c>
      <c r="R23" s="13">
        <v>0</v>
      </c>
      <c r="S23" s="36">
        <v>0</v>
      </c>
      <c r="T23" s="13">
        <v>0</v>
      </c>
      <c r="U23" s="36">
        <v>0</v>
      </c>
      <c r="V23" s="13">
        <v>1</v>
      </c>
      <c r="W23" s="36">
        <v>394</v>
      </c>
      <c r="X23" s="13">
        <v>0</v>
      </c>
      <c r="Y23" s="36">
        <v>0</v>
      </c>
      <c r="Z23" s="13">
        <v>0</v>
      </c>
      <c r="AA23" s="36">
        <v>0</v>
      </c>
      <c r="AB23" s="13">
        <f t="shared" si="0"/>
        <v>1</v>
      </c>
      <c r="AC23" s="13">
        <f t="shared" si="1"/>
        <v>394</v>
      </c>
      <c r="AD23" s="30"/>
    </row>
    <row r="24" spans="1:30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1</v>
      </c>
      <c r="Q24" s="36">
        <v>431.59713495</v>
      </c>
      <c r="R24" s="13">
        <v>0</v>
      </c>
      <c r="S24" s="36">
        <v>0</v>
      </c>
      <c r="T24" s="13">
        <v>0</v>
      </c>
      <c r="U24" s="36">
        <v>0</v>
      </c>
      <c r="V24" s="13">
        <v>0</v>
      </c>
      <c r="W24" s="36">
        <v>0</v>
      </c>
      <c r="X24" s="13">
        <v>0</v>
      </c>
      <c r="Y24" s="36">
        <v>0</v>
      </c>
      <c r="Z24" s="13">
        <v>7</v>
      </c>
      <c r="AA24" s="36">
        <v>477.09399999999999</v>
      </c>
      <c r="AB24" s="13">
        <f t="shared" si="0"/>
        <v>8</v>
      </c>
      <c r="AC24" s="13">
        <f t="shared" si="1"/>
        <v>908.69113494999999</v>
      </c>
      <c r="AD24" s="30"/>
    </row>
    <row r="25" spans="1:30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13">
        <v>0</v>
      </c>
      <c r="I25" s="36">
        <v>0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0</v>
      </c>
      <c r="Q25" s="36">
        <v>0</v>
      </c>
      <c r="R25" s="13">
        <v>0</v>
      </c>
      <c r="S25" s="36">
        <v>0</v>
      </c>
      <c r="T25" s="13">
        <v>0</v>
      </c>
      <c r="U25" s="36">
        <v>0</v>
      </c>
      <c r="V25" s="13">
        <v>0</v>
      </c>
      <c r="W25" s="36">
        <v>0</v>
      </c>
      <c r="X25" s="13">
        <v>1</v>
      </c>
      <c r="Y25" s="36">
        <v>377.55</v>
      </c>
      <c r="Z25" s="13">
        <v>0</v>
      </c>
      <c r="AA25" s="36">
        <v>0</v>
      </c>
      <c r="AB25" s="13">
        <f t="shared" si="0"/>
        <v>1</v>
      </c>
      <c r="AC25" s="13">
        <f t="shared" si="1"/>
        <v>377.55</v>
      </c>
      <c r="AD25" s="30"/>
    </row>
    <row r="26" spans="1:30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  <c r="T26" s="13">
        <v>0</v>
      </c>
      <c r="U26" s="36">
        <v>0</v>
      </c>
      <c r="V26" s="13">
        <v>0</v>
      </c>
      <c r="W26" s="36">
        <v>0</v>
      </c>
      <c r="X26" s="13">
        <v>0</v>
      </c>
      <c r="Y26" s="36">
        <v>0</v>
      </c>
      <c r="Z26" s="13">
        <v>0</v>
      </c>
      <c r="AA26" s="36">
        <v>0</v>
      </c>
      <c r="AB26" s="13">
        <f t="shared" si="0"/>
        <v>0</v>
      </c>
      <c r="AC26" s="13">
        <f t="shared" si="1"/>
        <v>0</v>
      </c>
      <c r="AD26" s="30"/>
    </row>
    <row r="27" spans="1:30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  <c r="T27" s="13">
        <v>0</v>
      </c>
      <c r="U27" s="36">
        <v>0</v>
      </c>
      <c r="V27" s="13">
        <v>0</v>
      </c>
      <c r="W27" s="36">
        <v>0</v>
      </c>
      <c r="X27" s="13">
        <v>0</v>
      </c>
      <c r="Y27" s="36">
        <v>0</v>
      </c>
      <c r="Z27" s="13">
        <v>0</v>
      </c>
      <c r="AA27" s="36">
        <v>0</v>
      </c>
      <c r="AB27" s="13">
        <f t="shared" si="0"/>
        <v>0</v>
      </c>
      <c r="AC27" s="13">
        <f t="shared" si="1"/>
        <v>0</v>
      </c>
      <c r="AD27" s="30"/>
    </row>
    <row r="28" spans="1:30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  <c r="T28" s="13">
        <v>0</v>
      </c>
      <c r="U28" s="36">
        <v>0</v>
      </c>
      <c r="V28" s="13">
        <v>0</v>
      </c>
      <c r="W28" s="36">
        <v>0</v>
      </c>
      <c r="X28" s="13">
        <v>0</v>
      </c>
      <c r="Y28" s="36">
        <v>0</v>
      </c>
      <c r="Z28" s="13">
        <v>0</v>
      </c>
      <c r="AA28" s="36">
        <v>0</v>
      </c>
      <c r="AB28" s="13">
        <f t="shared" si="0"/>
        <v>0</v>
      </c>
      <c r="AC28" s="13">
        <f t="shared" si="1"/>
        <v>0</v>
      </c>
      <c r="AD28" s="30"/>
    </row>
    <row r="29" spans="1:30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  <c r="T29" s="13">
        <v>0</v>
      </c>
      <c r="U29" s="36">
        <v>0</v>
      </c>
      <c r="V29" s="13">
        <v>0</v>
      </c>
      <c r="W29" s="36">
        <v>0</v>
      </c>
      <c r="X29" s="13">
        <v>0</v>
      </c>
      <c r="Y29" s="36">
        <v>0</v>
      </c>
      <c r="Z29" s="13">
        <v>0</v>
      </c>
      <c r="AA29" s="36">
        <v>0</v>
      </c>
      <c r="AB29" s="13">
        <f t="shared" si="0"/>
        <v>0</v>
      </c>
      <c r="AC29" s="13">
        <f t="shared" si="1"/>
        <v>0</v>
      </c>
      <c r="AD29" s="30"/>
    </row>
    <row r="30" spans="1:30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1</v>
      </c>
      <c r="O30" s="36">
        <v>1408.6143668900002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13">
        <v>0</v>
      </c>
      <c r="W30" s="36">
        <v>0</v>
      </c>
      <c r="X30" s="13">
        <v>0</v>
      </c>
      <c r="Y30" s="36">
        <v>0</v>
      </c>
      <c r="Z30" s="13">
        <v>0</v>
      </c>
      <c r="AA30" s="36">
        <v>0</v>
      </c>
      <c r="AB30" s="13">
        <f t="shared" si="0"/>
        <v>1</v>
      </c>
      <c r="AC30" s="13">
        <f t="shared" si="1"/>
        <v>1408.6143668900002</v>
      </c>
      <c r="AD30" s="30"/>
    </row>
    <row r="31" spans="1:30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0</v>
      </c>
      <c r="I31" s="36">
        <v>0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0</v>
      </c>
      <c r="S31" s="36">
        <v>0</v>
      </c>
      <c r="T31" s="13">
        <v>0</v>
      </c>
      <c r="U31" s="36">
        <v>0</v>
      </c>
      <c r="V31" s="13">
        <v>0</v>
      </c>
      <c r="W31" s="36">
        <v>0</v>
      </c>
      <c r="X31" s="13">
        <v>0</v>
      </c>
      <c r="Y31" s="36">
        <v>0</v>
      </c>
      <c r="Z31" s="13">
        <v>0</v>
      </c>
      <c r="AA31" s="36">
        <v>0</v>
      </c>
      <c r="AB31" s="13">
        <f t="shared" si="0"/>
        <v>0</v>
      </c>
      <c r="AC31" s="13">
        <f t="shared" si="1"/>
        <v>0</v>
      </c>
      <c r="AD31" s="30"/>
    </row>
    <row r="32" spans="1:30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13">
        <v>6</v>
      </c>
      <c r="I32" s="36">
        <v>1673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  <c r="T32" s="13">
        <v>0</v>
      </c>
      <c r="U32" s="36">
        <v>0</v>
      </c>
      <c r="V32" s="13">
        <v>0</v>
      </c>
      <c r="W32" s="36">
        <v>0</v>
      </c>
      <c r="X32" s="13">
        <v>0</v>
      </c>
      <c r="Y32" s="36">
        <v>0</v>
      </c>
      <c r="Z32" s="13">
        <v>0</v>
      </c>
      <c r="AA32" s="36">
        <v>0</v>
      </c>
      <c r="AB32" s="13">
        <f t="shared" si="0"/>
        <v>6</v>
      </c>
      <c r="AC32" s="13">
        <f t="shared" si="1"/>
        <v>1673</v>
      </c>
      <c r="AD32" s="30"/>
    </row>
    <row r="33" spans="1:255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  <c r="T33" s="13">
        <v>0</v>
      </c>
      <c r="U33" s="36">
        <v>0</v>
      </c>
      <c r="V33" s="13">
        <v>0</v>
      </c>
      <c r="W33" s="36">
        <v>0</v>
      </c>
      <c r="X33" s="13">
        <v>0</v>
      </c>
      <c r="Y33" s="36">
        <v>0</v>
      </c>
      <c r="Z33" s="13">
        <v>0</v>
      </c>
      <c r="AA33" s="36">
        <v>0</v>
      </c>
      <c r="AB33" s="13">
        <f t="shared" si="0"/>
        <v>0</v>
      </c>
      <c r="AC33" s="13">
        <f t="shared" si="1"/>
        <v>0</v>
      </c>
      <c r="AD33" s="30"/>
    </row>
    <row r="34" spans="1:255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  <c r="T34" s="13">
        <v>0</v>
      </c>
      <c r="U34" s="36">
        <v>0</v>
      </c>
      <c r="V34" s="13">
        <v>0</v>
      </c>
      <c r="W34" s="36">
        <v>0</v>
      </c>
      <c r="X34" s="13">
        <v>0</v>
      </c>
      <c r="Y34" s="36">
        <v>0</v>
      </c>
      <c r="Z34" s="13">
        <v>0</v>
      </c>
      <c r="AA34" s="36">
        <v>0</v>
      </c>
      <c r="AB34" s="13">
        <f t="shared" si="0"/>
        <v>0</v>
      </c>
      <c r="AC34" s="13">
        <f t="shared" si="1"/>
        <v>0</v>
      </c>
      <c r="AD34" s="30"/>
    </row>
    <row r="35" spans="1:255" ht="13.5" customHeight="1" x14ac:dyDescent="0.2">
      <c r="A35" s="19" t="s">
        <v>2</v>
      </c>
      <c r="B35" s="13">
        <v>3</v>
      </c>
      <c r="C35" s="36">
        <v>2696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1</v>
      </c>
      <c r="K35" s="36">
        <v>13130</v>
      </c>
      <c r="L35" s="13">
        <v>0</v>
      </c>
      <c r="M35" s="36">
        <v>0</v>
      </c>
      <c r="N35" s="13">
        <v>0</v>
      </c>
      <c r="O35" s="36">
        <v>0</v>
      </c>
      <c r="P35" s="13">
        <v>0</v>
      </c>
      <c r="Q35" s="36">
        <v>0</v>
      </c>
      <c r="R35" s="13">
        <v>0</v>
      </c>
      <c r="S35" s="36">
        <v>0</v>
      </c>
      <c r="T35" s="13">
        <v>1</v>
      </c>
      <c r="U35" s="36">
        <v>2459</v>
      </c>
      <c r="V35" s="13">
        <v>1</v>
      </c>
      <c r="W35" s="36">
        <v>3952.8229201999998</v>
      </c>
      <c r="X35" s="13">
        <v>0</v>
      </c>
      <c r="Y35" s="36">
        <v>0</v>
      </c>
      <c r="Z35" s="13">
        <v>0</v>
      </c>
      <c r="AA35" s="36">
        <v>0</v>
      </c>
      <c r="AB35" s="13">
        <f t="shared" si="0"/>
        <v>3</v>
      </c>
      <c r="AC35" s="13">
        <f t="shared" si="1"/>
        <v>19541.8229202</v>
      </c>
      <c r="AD35" s="30"/>
    </row>
    <row r="36" spans="1:255" ht="15" customHeight="1" x14ac:dyDescent="0.25">
      <c r="A36" s="21"/>
      <c r="B36" s="52"/>
      <c r="C36" s="53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52"/>
      <c r="AC36" s="53"/>
    </row>
    <row r="37" spans="1:255" ht="15" x14ac:dyDescent="0.2">
      <c r="A37" s="18" t="s">
        <v>41</v>
      </c>
      <c r="B37" s="54" t="s">
        <v>58</v>
      </c>
      <c r="C37" s="55"/>
      <c r="D37" s="54" t="s">
        <v>50</v>
      </c>
      <c r="E37" s="55"/>
      <c r="F37" s="54" t="s">
        <v>49</v>
      </c>
      <c r="G37" s="55"/>
      <c r="H37" s="54" t="s">
        <v>61</v>
      </c>
      <c r="I37" s="55"/>
      <c r="J37" s="54" t="s">
        <v>63</v>
      </c>
      <c r="K37" s="55"/>
      <c r="L37" s="54" t="s">
        <v>50</v>
      </c>
      <c r="M37" s="55"/>
      <c r="N37" s="54" t="s">
        <v>65</v>
      </c>
      <c r="O37" s="55"/>
      <c r="P37" s="54" t="s">
        <v>50</v>
      </c>
      <c r="Q37" s="55"/>
      <c r="R37" s="54" t="s">
        <v>50</v>
      </c>
      <c r="S37" s="55"/>
      <c r="T37" s="54" t="s">
        <v>72</v>
      </c>
      <c r="U37" s="55"/>
      <c r="V37" s="54" t="s">
        <v>64</v>
      </c>
      <c r="W37" s="55"/>
      <c r="X37" s="54" t="s">
        <v>75</v>
      </c>
      <c r="Y37" s="55"/>
      <c r="Z37" s="54" t="s">
        <v>78</v>
      </c>
      <c r="AA37" s="55"/>
      <c r="AB37" s="54" t="s">
        <v>82</v>
      </c>
      <c r="AC37" s="55"/>
    </row>
    <row r="38" spans="1:255" s="22" customFormat="1" ht="29.25" customHeight="1" x14ac:dyDescent="0.25">
      <c r="A38" s="20" t="s">
        <v>42</v>
      </c>
      <c r="B38" s="56" t="s">
        <v>53</v>
      </c>
      <c r="C38" s="57"/>
      <c r="D38" s="56" t="s">
        <v>50</v>
      </c>
      <c r="E38" s="57"/>
      <c r="F38" s="56" t="s">
        <v>56</v>
      </c>
      <c r="G38" s="57"/>
      <c r="H38" s="56" t="s">
        <v>61</v>
      </c>
      <c r="I38" s="57"/>
      <c r="J38" s="56" t="s">
        <v>64</v>
      </c>
      <c r="K38" s="57"/>
      <c r="L38" s="56" t="s">
        <v>65</v>
      </c>
      <c r="M38" s="57"/>
      <c r="N38" s="56" t="s">
        <v>65</v>
      </c>
      <c r="O38" s="57"/>
      <c r="P38" s="56" t="s">
        <v>65</v>
      </c>
      <c r="Q38" s="57"/>
      <c r="R38" s="56" t="s">
        <v>70</v>
      </c>
      <c r="S38" s="57"/>
      <c r="T38" s="56" t="s">
        <v>72</v>
      </c>
      <c r="U38" s="57"/>
      <c r="V38" s="56" t="s">
        <v>64</v>
      </c>
      <c r="W38" s="57"/>
      <c r="X38" s="56" t="s">
        <v>48</v>
      </c>
      <c r="Y38" s="57"/>
      <c r="Z38" s="56" t="s">
        <v>79</v>
      </c>
      <c r="AA38" s="57"/>
      <c r="AB38" s="56" t="s">
        <v>83</v>
      </c>
      <c r="AC38" s="57"/>
    </row>
    <row r="39" spans="1:255" s="22" customFormat="1" ht="29.25" customHeight="1" x14ac:dyDescent="0.25">
      <c r="A39" s="20" t="s">
        <v>43</v>
      </c>
      <c r="B39" s="56">
        <v>2947</v>
      </c>
      <c r="C39" s="57"/>
      <c r="D39" s="56">
        <v>0</v>
      </c>
      <c r="E39" s="57"/>
      <c r="F39" s="56">
        <v>185.15373796</v>
      </c>
      <c r="G39" s="57"/>
      <c r="H39" s="56">
        <v>1673</v>
      </c>
      <c r="I39" s="57"/>
      <c r="J39" s="56">
        <v>13398.8</v>
      </c>
      <c r="K39" s="57"/>
      <c r="L39" s="56">
        <v>554.76367129999994</v>
      </c>
      <c r="M39" s="57"/>
      <c r="N39" s="56">
        <v>1408.6143668900002</v>
      </c>
      <c r="O39" s="57"/>
      <c r="P39" s="56">
        <v>431.59713495</v>
      </c>
      <c r="Q39" s="57"/>
      <c r="R39" s="56">
        <v>2271.5070866700003</v>
      </c>
      <c r="S39" s="57"/>
      <c r="T39" s="56">
        <v>2648</v>
      </c>
      <c r="U39" s="57"/>
      <c r="V39" s="56">
        <v>4346.8229202000002</v>
      </c>
      <c r="W39" s="57"/>
      <c r="X39" s="56">
        <v>377.55</v>
      </c>
      <c r="Y39" s="57"/>
      <c r="Z39" s="56">
        <v>477.09399999999999</v>
      </c>
      <c r="AA39" s="57"/>
      <c r="AB39" s="56">
        <v>27772.902917970001</v>
      </c>
      <c r="AC39" s="57"/>
    </row>
    <row r="40" spans="1:255" s="22" customFormat="1" ht="13.5" customHeight="1" x14ac:dyDescent="0.25">
      <c r="A40" s="23" t="s">
        <v>35</v>
      </c>
      <c r="B40" s="50">
        <v>0</v>
      </c>
      <c r="C40" s="51"/>
      <c r="D40" s="50">
        <v>0</v>
      </c>
      <c r="E40" s="51"/>
      <c r="F40" s="50">
        <v>0</v>
      </c>
      <c r="G40" s="51"/>
      <c r="H40" s="50">
        <v>0</v>
      </c>
      <c r="I40" s="51"/>
      <c r="J40" s="50">
        <v>0</v>
      </c>
      <c r="K40" s="51"/>
      <c r="L40" s="50">
        <v>0</v>
      </c>
      <c r="M40" s="51"/>
      <c r="N40" s="50">
        <v>0</v>
      </c>
      <c r="O40" s="51"/>
      <c r="P40" s="50">
        <v>0</v>
      </c>
      <c r="Q40" s="51"/>
      <c r="R40" s="50">
        <v>0</v>
      </c>
      <c r="S40" s="51"/>
      <c r="T40" s="50">
        <v>0</v>
      </c>
      <c r="U40" s="51"/>
      <c r="V40" s="50">
        <v>1</v>
      </c>
      <c r="W40" s="51"/>
      <c r="X40" s="50">
        <v>0</v>
      </c>
      <c r="Y40" s="51"/>
      <c r="Z40" s="50">
        <v>0</v>
      </c>
      <c r="AA40" s="51"/>
      <c r="AB40" s="50">
        <v>1</v>
      </c>
      <c r="AC40" s="51"/>
    </row>
    <row r="41" spans="1:255" ht="12" customHeight="1" x14ac:dyDescent="0.2"/>
    <row r="42" spans="1:255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55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  <c r="IN43" s="26"/>
      <c r="IO43" s="26"/>
      <c r="IP43" s="26"/>
      <c r="IQ43" s="26"/>
      <c r="IR43" s="26"/>
      <c r="IS43" s="26"/>
      <c r="IT43" s="26"/>
      <c r="IU43" s="26"/>
    </row>
    <row r="44" spans="1:255" s="12" customFormat="1" ht="42.75" customHeight="1" x14ac:dyDescent="0.2">
      <c r="A44" s="32" t="s">
        <v>44</v>
      </c>
    </row>
    <row r="45" spans="1:255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55" x14ac:dyDescent="0.2">
      <c r="A46" s="16" t="s">
        <v>37</v>
      </c>
    </row>
    <row r="47" spans="1:255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</row>
    <row r="48" spans="1:255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2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  <c r="T49" s="31"/>
      <c r="U49" s="27"/>
      <c r="V49" s="31"/>
      <c r="W49" s="27"/>
      <c r="X49" s="31"/>
      <c r="Y49" s="27"/>
      <c r="Z49" s="31"/>
      <c r="AA49" s="27"/>
      <c r="AB49" s="31"/>
      <c r="AC49" s="27"/>
    </row>
  </sheetData>
  <mergeCells count="72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N4:O4"/>
    <mergeCell ref="N37:O37"/>
    <mergeCell ref="N38:O38"/>
    <mergeCell ref="N39:O39"/>
    <mergeCell ref="N40:O40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H40:I40"/>
    <mergeCell ref="F40:G40"/>
    <mergeCell ref="B40:C40"/>
    <mergeCell ref="Z40:AA40"/>
    <mergeCell ref="AB40:AC40"/>
    <mergeCell ref="D40:E40"/>
    <mergeCell ref="J40:K40"/>
    <mergeCell ref="L4:M4"/>
    <mergeCell ref="L37:M37"/>
    <mergeCell ref="L38:M38"/>
    <mergeCell ref="L39:M39"/>
    <mergeCell ref="L40:M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  <mergeCell ref="X4:Y4"/>
    <mergeCell ref="X37:Y37"/>
    <mergeCell ref="X38:Y38"/>
    <mergeCell ref="X39:Y39"/>
    <mergeCell ref="X40:Y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2" style="16" customWidth="1"/>
    <col min="7" max="7" width="14.5703125" style="16" customWidth="1"/>
    <col min="8" max="8" width="9.140625" style="16"/>
    <col min="9" max="9" width="11.7109375" style="16" customWidth="1"/>
    <col min="10" max="16384" width="9.140625" style="16"/>
  </cols>
  <sheetData>
    <row r="1" spans="1:9" ht="18.75" customHeight="1" x14ac:dyDescent="0.25">
      <c r="A1" s="14" t="s">
        <v>38</v>
      </c>
      <c r="B1" s="15"/>
      <c r="C1" s="15"/>
      <c r="D1" s="15"/>
      <c r="E1" s="15"/>
    </row>
    <row r="2" spans="1:9" ht="13.5" customHeight="1" x14ac:dyDescent="0.2">
      <c r="B2" s="17"/>
      <c r="C2" s="17"/>
      <c r="D2" s="17"/>
      <c r="E2" s="17"/>
    </row>
    <row r="3" spans="1:9" ht="13.5" customHeight="1" x14ac:dyDescent="0.2">
      <c r="B3" s="17"/>
      <c r="C3" s="17"/>
      <c r="D3" s="17"/>
      <c r="E3" s="17"/>
    </row>
    <row r="4" spans="1:9" ht="15.75" customHeight="1" x14ac:dyDescent="0.25">
      <c r="A4" s="11"/>
      <c r="B4" s="52" t="s">
        <v>45</v>
      </c>
      <c r="C4" s="53"/>
      <c r="D4" s="52" t="s">
        <v>52</v>
      </c>
      <c r="E4" s="53"/>
      <c r="F4" s="52" t="s">
        <v>36</v>
      </c>
      <c r="G4" s="53"/>
    </row>
    <row r="5" spans="1: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</v>
      </c>
      <c r="F5" s="9" t="s">
        <v>3</v>
      </c>
      <c r="G5" s="10" t="s">
        <v>4</v>
      </c>
    </row>
    <row r="6" spans="1:9" ht="13.5" customHeight="1" x14ac:dyDescent="0.2">
      <c r="A6" s="19" t="s">
        <v>5</v>
      </c>
      <c r="B6" s="34">
        <v>0</v>
      </c>
      <c r="C6" s="35">
        <v>0</v>
      </c>
      <c r="D6" s="34">
        <v>3</v>
      </c>
      <c r="E6" s="35">
        <v>2696</v>
      </c>
      <c r="F6" s="13">
        <v>3</v>
      </c>
      <c r="G6" s="36">
        <v>2696</v>
      </c>
      <c r="H6" s="30"/>
      <c r="I6" s="30"/>
    </row>
    <row r="7" spans="1:9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0</v>
      </c>
      <c r="G7" s="36">
        <v>0</v>
      </c>
      <c r="H7" s="30"/>
      <c r="I7" s="30"/>
    </row>
    <row r="8" spans="1:9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30"/>
      <c r="I8" s="30"/>
    </row>
    <row r="9" spans="1:9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30"/>
      <c r="I9" s="30"/>
    </row>
    <row r="10" spans="1:9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1</v>
      </c>
      <c r="G10" s="36">
        <v>251</v>
      </c>
      <c r="H10" s="30"/>
      <c r="I10" s="30"/>
    </row>
    <row r="11" spans="1:9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30"/>
      <c r="I11" s="30"/>
    </row>
    <row r="12" spans="1:9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30"/>
      <c r="I12" s="30"/>
    </row>
    <row r="13" spans="1: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0"/>
      <c r="I13" s="30"/>
    </row>
    <row r="14" spans="1: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30"/>
      <c r="I14" s="30"/>
    </row>
    <row r="15" spans="1: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0"/>
      <c r="I15" s="30"/>
    </row>
    <row r="16" spans="1: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0"/>
      <c r="I16" s="30"/>
    </row>
    <row r="17" spans="1:9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30"/>
      <c r="I17" s="30"/>
    </row>
    <row r="18" spans="1: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0"/>
      <c r="I18" s="30"/>
    </row>
    <row r="19" spans="1:9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0</v>
      </c>
      <c r="G19" s="36">
        <v>0</v>
      </c>
      <c r="H19" s="30"/>
      <c r="I19" s="30"/>
    </row>
    <row r="20" spans="1: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30"/>
      <c r="I20" s="30"/>
    </row>
    <row r="21" spans="1:9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30"/>
      <c r="I21" s="30"/>
    </row>
    <row r="22" spans="1:9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30"/>
      <c r="I22" s="30"/>
    </row>
    <row r="23" spans="1:9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1</v>
      </c>
      <c r="G23" s="36">
        <v>251</v>
      </c>
      <c r="H23" s="30"/>
      <c r="I23" s="30"/>
    </row>
    <row r="24" spans="1:9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30"/>
      <c r="I24" s="30"/>
    </row>
    <row r="25" spans="1:9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30"/>
      <c r="I25" s="30"/>
    </row>
    <row r="26" spans="1: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0"/>
      <c r="I26" s="30"/>
    </row>
    <row r="27" spans="1: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0"/>
      <c r="I27" s="30"/>
    </row>
    <row r="28" spans="1: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0"/>
      <c r="I28" s="30"/>
    </row>
    <row r="29" spans="1: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0"/>
      <c r="I29" s="30"/>
    </row>
    <row r="30" spans="1:9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30"/>
      <c r="I30" s="30"/>
    </row>
    <row r="31" spans="1: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30"/>
      <c r="I31" s="30"/>
    </row>
    <row r="32" spans="1:9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30"/>
      <c r="I32" s="30"/>
    </row>
    <row r="33" spans="1:239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0"/>
      <c r="I33" s="30"/>
    </row>
    <row r="34" spans="1:239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0"/>
      <c r="I34" s="30"/>
    </row>
    <row r="35" spans="1:239" ht="13.5" customHeight="1" x14ac:dyDescent="0.2">
      <c r="A35" s="19" t="s">
        <v>2</v>
      </c>
      <c r="B35" s="13">
        <v>0</v>
      </c>
      <c r="C35" s="36">
        <v>0</v>
      </c>
      <c r="D35" s="13">
        <v>3</v>
      </c>
      <c r="E35" s="36">
        <v>2696</v>
      </c>
      <c r="F35" s="13">
        <v>3</v>
      </c>
      <c r="G35" s="36">
        <v>2696</v>
      </c>
      <c r="H35" s="30"/>
      <c r="I35" s="30"/>
    </row>
    <row r="36" spans="1:239" ht="15" customHeight="1" x14ac:dyDescent="0.25">
      <c r="A36" s="21"/>
      <c r="B36" s="37"/>
      <c r="C36" s="38"/>
      <c r="D36" s="37"/>
      <c r="E36" s="38"/>
      <c r="F36" s="52"/>
      <c r="G36" s="53"/>
    </row>
    <row r="37" spans="1:239" ht="15" x14ac:dyDescent="0.2">
      <c r="A37" s="18" t="s">
        <v>41</v>
      </c>
      <c r="B37" s="54" t="s">
        <v>47</v>
      </c>
      <c r="C37" s="55"/>
      <c r="D37" s="54" t="s">
        <v>57</v>
      </c>
      <c r="E37" s="55"/>
      <c r="F37" s="54" t="s">
        <v>58</v>
      </c>
      <c r="G37" s="55"/>
    </row>
    <row r="38" spans="1:239" s="22" customFormat="1" ht="29.25" customHeight="1" x14ac:dyDescent="0.25">
      <c r="A38" s="20" t="s">
        <v>42</v>
      </c>
      <c r="B38" s="56" t="s">
        <v>48</v>
      </c>
      <c r="C38" s="57"/>
      <c r="D38" s="56" t="s">
        <v>54</v>
      </c>
      <c r="E38" s="57"/>
      <c r="F38" s="56" t="s">
        <v>53</v>
      </c>
      <c r="G38" s="57"/>
    </row>
    <row r="39" spans="1:239" s="22" customFormat="1" ht="29.25" customHeight="1" x14ac:dyDescent="0.25">
      <c r="A39" s="20" t="s">
        <v>43</v>
      </c>
      <c r="B39" s="56">
        <v>251</v>
      </c>
      <c r="C39" s="57"/>
      <c r="D39" s="56">
        <v>2696</v>
      </c>
      <c r="E39" s="57"/>
      <c r="F39" s="56">
        <v>2947</v>
      </c>
      <c r="G39" s="57"/>
    </row>
    <row r="40" spans="1:239" s="22" customFormat="1" ht="13.5" customHeight="1" x14ac:dyDescent="0.25">
      <c r="A40" s="23" t="s">
        <v>35</v>
      </c>
      <c r="B40" s="50">
        <v>0</v>
      </c>
      <c r="C40" s="51"/>
      <c r="D40" s="50">
        <v>0</v>
      </c>
      <c r="E40" s="51"/>
      <c r="F40" s="50">
        <v>0</v>
      </c>
      <c r="G40" s="51"/>
    </row>
    <row r="41" spans="1:239" ht="12" customHeight="1" x14ac:dyDescent="0.2"/>
    <row r="42" spans="1:239" s="12" customFormat="1" ht="21" customHeight="1" x14ac:dyDescent="0.2">
      <c r="A42" s="24" t="s">
        <v>34</v>
      </c>
      <c r="B42" s="25"/>
      <c r="C42" s="25"/>
      <c r="D42" s="25"/>
      <c r="E42" s="25"/>
    </row>
    <row r="43" spans="1:239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</row>
    <row r="44" spans="1:239" s="12" customFormat="1" ht="42.75" customHeight="1" x14ac:dyDescent="0.2">
      <c r="A44" s="32" t="s">
        <v>44</v>
      </c>
    </row>
    <row r="45" spans="1:239" s="12" customFormat="1" ht="16.5" customHeight="1" x14ac:dyDescent="0.2">
      <c r="A45" s="26" t="s">
        <v>31</v>
      </c>
      <c r="B45" s="25"/>
      <c r="C45" s="25"/>
      <c r="D45" s="25"/>
      <c r="E45" s="25"/>
    </row>
    <row r="46" spans="1:239" x14ac:dyDescent="0.2">
      <c r="A46" s="16" t="s">
        <v>37</v>
      </c>
      <c r="F46" s="27"/>
    </row>
    <row r="47" spans="1:239" ht="18" customHeight="1" x14ac:dyDescent="0.2">
      <c r="A47" s="28"/>
      <c r="B47" s="28"/>
      <c r="C47" s="28"/>
      <c r="D47" s="28"/>
      <c r="E47" s="28"/>
      <c r="F47" s="29"/>
      <c r="G47" s="28"/>
    </row>
    <row r="48" spans="1:239" x14ac:dyDescent="0.2">
      <c r="B48" s="27"/>
      <c r="C48" s="27"/>
      <c r="D48" s="27"/>
      <c r="E48" s="27"/>
      <c r="F48" s="27"/>
      <c r="G48" s="27"/>
      <c r="H48" s="27"/>
    </row>
    <row r="49" spans="2:5" x14ac:dyDescent="0.2">
      <c r="B49" s="31"/>
      <c r="C49" s="27"/>
      <c r="D49" s="31"/>
      <c r="E49" s="27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Coşkun</cp:lastModifiedBy>
  <cp:lastPrinted>2024-05-10T11:25:35Z</cp:lastPrinted>
  <dcterms:created xsi:type="dcterms:W3CDTF">2009-04-06T12:18:22Z</dcterms:created>
  <dcterms:modified xsi:type="dcterms:W3CDTF">2025-12-25T07:09:13Z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